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460" yWindow="90" windowWidth="9090" windowHeight="9285"/>
  </bookViews>
  <sheets>
    <sheet name="الإنتاج النباتي (ج 53-139) " sheetId="1" r:id="rId1"/>
  </sheets>
  <calcPr calcId="124519"/>
</workbook>
</file>

<file path=xl/calcChain.xml><?xml version="1.0" encoding="utf-8"?>
<calcChain xmlns="http://schemas.openxmlformats.org/spreadsheetml/2006/main">
  <c r="J1083" i="1"/>
  <c r="C444"/>
  <c r="C2871" l="1"/>
  <c r="H2871"/>
  <c r="G2871"/>
  <c r="F2871"/>
  <c r="E2871"/>
  <c r="D2871"/>
  <c r="J522"/>
  <c r="G620"/>
  <c r="D620"/>
  <c r="J1170"/>
  <c r="J1238"/>
  <c r="J1553"/>
  <c r="J1548"/>
  <c r="J1546"/>
  <c r="J1544"/>
  <c r="J1541"/>
  <c r="J1538"/>
  <c r="J1535"/>
  <c r="D1731"/>
  <c r="G1731"/>
  <c r="J2582"/>
  <c r="J2581"/>
  <c r="D2626"/>
  <c r="K2564"/>
  <c r="K2562"/>
  <c r="K2561"/>
  <c r="K2554"/>
  <c r="K2553"/>
  <c r="K2552"/>
  <c r="K2551"/>
  <c r="K2549"/>
  <c r="K2548"/>
  <c r="K2547"/>
  <c r="K2546"/>
  <c r="I2564"/>
  <c r="I2562"/>
  <c r="I2561"/>
  <c r="I2554"/>
  <c r="I2553"/>
  <c r="I2552"/>
  <c r="I2551"/>
  <c r="I2549"/>
  <c r="I2548"/>
  <c r="I2547"/>
  <c r="I2546"/>
  <c r="H2564"/>
  <c r="H2562"/>
  <c r="H2561"/>
  <c r="H2554"/>
  <c r="H2553"/>
  <c r="H2552"/>
  <c r="H2551"/>
  <c r="H2549"/>
  <c r="H2548"/>
  <c r="H2547"/>
  <c r="H2546"/>
  <c r="F2564"/>
  <c r="F2562"/>
  <c r="F2561"/>
  <c r="F2554"/>
  <c r="F2553"/>
  <c r="F2552"/>
  <c r="F2551"/>
  <c r="F2549"/>
  <c r="F2548"/>
  <c r="F2547"/>
  <c r="F2546"/>
  <c r="E2564"/>
  <c r="E2562"/>
  <c r="E2561"/>
  <c r="E2554"/>
  <c r="E2553"/>
  <c r="E2552"/>
  <c r="E2551"/>
  <c r="E2549"/>
  <c r="E2548"/>
  <c r="E2547"/>
  <c r="E2546"/>
  <c r="C2546"/>
  <c r="C2547"/>
  <c r="C2548"/>
  <c r="C2549"/>
  <c r="C2551"/>
  <c r="C2552"/>
  <c r="C2553"/>
  <c r="C2554"/>
  <c r="C2561"/>
  <c r="C2562"/>
  <c r="C2564"/>
  <c r="C24"/>
  <c r="D24"/>
  <c r="E24"/>
  <c r="F24"/>
  <c r="G24"/>
  <c r="H24"/>
  <c r="I24"/>
  <c r="J24"/>
  <c r="K24"/>
  <c r="D23"/>
  <c r="G23"/>
  <c r="J23"/>
  <c r="D19"/>
  <c r="G19"/>
  <c r="J19"/>
  <c r="K2762"/>
  <c r="K27" s="1"/>
  <c r="I2762"/>
  <c r="H2762"/>
  <c r="F2762"/>
  <c r="F27" s="1"/>
  <c r="E2762"/>
  <c r="E27" s="1"/>
  <c r="C2762"/>
  <c r="C27" s="1"/>
  <c r="K2728"/>
  <c r="K29" s="1"/>
  <c r="I2728"/>
  <c r="H2728"/>
  <c r="F2728"/>
  <c r="F29" s="1"/>
  <c r="E2728"/>
  <c r="E29" s="1"/>
  <c r="C2728"/>
  <c r="C29" s="1"/>
  <c r="K2695"/>
  <c r="K28" s="1"/>
  <c r="I2695"/>
  <c r="I28" s="1"/>
  <c r="H2695"/>
  <c r="H28" s="1"/>
  <c r="F2695"/>
  <c r="F28" s="1"/>
  <c r="E2695"/>
  <c r="C2695"/>
  <c r="C28" s="1"/>
  <c r="K2661"/>
  <c r="K26" s="1"/>
  <c r="I2661"/>
  <c r="H2661"/>
  <c r="F2661"/>
  <c r="F26" s="1"/>
  <c r="E2661"/>
  <c r="E26" s="1"/>
  <c r="C2661"/>
  <c r="C26" s="1"/>
  <c r="K2630"/>
  <c r="I2630"/>
  <c r="H2630"/>
  <c r="F2630"/>
  <c r="E2630"/>
  <c r="C2630"/>
  <c r="K2598"/>
  <c r="I2598"/>
  <c r="H2598"/>
  <c r="F2598"/>
  <c r="E2598"/>
  <c r="C2598"/>
  <c r="K2387"/>
  <c r="I2387"/>
  <c r="H2387"/>
  <c r="F2387"/>
  <c r="E2387"/>
  <c r="C2387"/>
  <c r="K1779"/>
  <c r="I1779"/>
  <c r="H1779"/>
  <c r="F1779"/>
  <c r="E1779"/>
  <c r="C1779"/>
  <c r="K1747"/>
  <c r="I1747"/>
  <c r="H1747"/>
  <c r="F1747"/>
  <c r="E1747"/>
  <c r="C1747"/>
  <c r="K1716"/>
  <c r="I1716"/>
  <c r="H1716"/>
  <c r="F1716"/>
  <c r="E1716"/>
  <c r="C1716"/>
  <c r="K1685"/>
  <c r="I1685"/>
  <c r="H1685"/>
  <c r="F1685"/>
  <c r="E1685"/>
  <c r="C1685"/>
  <c r="K1652"/>
  <c r="I1652"/>
  <c r="H1652"/>
  <c r="F1652"/>
  <c r="E1652"/>
  <c r="C1652"/>
  <c r="K1620"/>
  <c r="I1620"/>
  <c r="H1620"/>
  <c r="F1620"/>
  <c r="E1620"/>
  <c r="C1620"/>
  <c r="K1587"/>
  <c r="I1587"/>
  <c r="H1587"/>
  <c r="F1587"/>
  <c r="E1587"/>
  <c r="C1587"/>
  <c r="K1557"/>
  <c r="I1557"/>
  <c r="H1557"/>
  <c r="F1557"/>
  <c r="E1557"/>
  <c r="C1557"/>
  <c r="K1524"/>
  <c r="I1524"/>
  <c r="H1524"/>
  <c r="F1524"/>
  <c r="E1524"/>
  <c r="C1524"/>
  <c r="K1491"/>
  <c r="I1491"/>
  <c r="H1491"/>
  <c r="F1491"/>
  <c r="E1491"/>
  <c r="C1491"/>
  <c r="K1458"/>
  <c r="I1458"/>
  <c r="H1458"/>
  <c r="F1458"/>
  <c r="E1458"/>
  <c r="C1458"/>
  <c r="K1424"/>
  <c r="I1424"/>
  <c r="H1424"/>
  <c r="F1424"/>
  <c r="E1424"/>
  <c r="C1424"/>
  <c r="K1392"/>
  <c r="I1392"/>
  <c r="H1392"/>
  <c r="F1392"/>
  <c r="E1392"/>
  <c r="C1392"/>
  <c r="K1359"/>
  <c r="I1359"/>
  <c r="H1359"/>
  <c r="F1359"/>
  <c r="E1359"/>
  <c r="C1359"/>
  <c r="K1324"/>
  <c r="I1324"/>
  <c r="H1324"/>
  <c r="F1324"/>
  <c r="E1324"/>
  <c r="C1324"/>
  <c r="K1291"/>
  <c r="I1291"/>
  <c r="H1291"/>
  <c r="F1291"/>
  <c r="E1291"/>
  <c r="C1291"/>
  <c r="K1258"/>
  <c r="I1258"/>
  <c r="H1258"/>
  <c r="F1258"/>
  <c r="E1258"/>
  <c r="C1258"/>
  <c r="K1221"/>
  <c r="I1221"/>
  <c r="H1221"/>
  <c r="F1221"/>
  <c r="E1221"/>
  <c r="C1221"/>
  <c r="K1190"/>
  <c r="I1190"/>
  <c r="H1190"/>
  <c r="F1190"/>
  <c r="E1190"/>
  <c r="C1190"/>
  <c r="K1159"/>
  <c r="I1159"/>
  <c r="H1159"/>
  <c r="F1159"/>
  <c r="E1159"/>
  <c r="C1159"/>
  <c r="K1125"/>
  <c r="I1125"/>
  <c r="H1125"/>
  <c r="F1125"/>
  <c r="E1125"/>
  <c r="C1125"/>
  <c r="K1093"/>
  <c r="I1093"/>
  <c r="H1093"/>
  <c r="F1093"/>
  <c r="E1093"/>
  <c r="C1093"/>
  <c r="K957"/>
  <c r="I957"/>
  <c r="H957"/>
  <c r="F957"/>
  <c r="E957"/>
  <c r="C957"/>
  <c r="K926"/>
  <c r="I926"/>
  <c r="H926"/>
  <c r="F926"/>
  <c r="E926"/>
  <c r="C926"/>
  <c r="K895"/>
  <c r="I895"/>
  <c r="H895"/>
  <c r="F895"/>
  <c r="E895"/>
  <c r="C895"/>
  <c r="K862"/>
  <c r="I862"/>
  <c r="H862"/>
  <c r="F862"/>
  <c r="E862"/>
  <c r="C862"/>
  <c r="K829"/>
  <c r="I829"/>
  <c r="H829"/>
  <c r="F829"/>
  <c r="E829"/>
  <c r="C829"/>
  <c r="K796"/>
  <c r="I796"/>
  <c r="H796"/>
  <c r="F796"/>
  <c r="E796"/>
  <c r="C796"/>
  <c r="K763"/>
  <c r="I763"/>
  <c r="H763"/>
  <c r="F763"/>
  <c r="E763"/>
  <c r="C763"/>
  <c r="H729"/>
  <c r="F729"/>
  <c r="F21" s="1"/>
  <c r="E729"/>
  <c r="E21" s="1"/>
  <c r="K694"/>
  <c r="I694"/>
  <c r="H694"/>
  <c r="F694"/>
  <c r="E694"/>
  <c r="C694"/>
  <c r="K663"/>
  <c r="I663"/>
  <c r="H663"/>
  <c r="F663"/>
  <c r="E663"/>
  <c r="C663"/>
  <c r="K630"/>
  <c r="I630"/>
  <c r="H630"/>
  <c r="F630"/>
  <c r="E630"/>
  <c r="C630"/>
  <c r="K597"/>
  <c r="I597"/>
  <c r="H597"/>
  <c r="F597"/>
  <c r="E597"/>
  <c r="C597"/>
  <c r="K563"/>
  <c r="I563"/>
  <c r="H563"/>
  <c r="F563"/>
  <c r="E563"/>
  <c r="C563"/>
  <c r="K531"/>
  <c r="I531"/>
  <c r="H531"/>
  <c r="F531"/>
  <c r="E531"/>
  <c r="C531"/>
  <c r="K498"/>
  <c r="I498"/>
  <c r="I20" s="1"/>
  <c r="H498"/>
  <c r="F498"/>
  <c r="F20" s="1"/>
  <c r="E498"/>
  <c r="E20" s="1"/>
  <c r="K444"/>
  <c r="I444"/>
  <c r="H444"/>
  <c r="F444"/>
  <c r="E444"/>
  <c r="K424"/>
  <c r="I424"/>
  <c r="H424"/>
  <c r="F424"/>
  <c r="F19" s="1"/>
  <c r="E424"/>
  <c r="C424"/>
  <c r="H372"/>
  <c r="F372"/>
  <c r="F18" s="1"/>
  <c r="E372"/>
  <c r="C372"/>
  <c r="C18" s="1"/>
  <c r="K339"/>
  <c r="K17" s="1"/>
  <c r="I339"/>
  <c r="I17" s="1"/>
  <c r="H339"/>
  <c r="H17" s="1"/>
  <c r="F339"/>
  <c r="F17" s="1"/>
  <c r="E339"/>
  <c r="E17" s="1"/>
  <c r="C339"/>
  <c r="C17" s="1"/>
  <c r="K303"/>
  <c r="K16" s="1"/>
  <c r="I303"/>
  <c r="H303"/>
  <c r="F303"/>
  <c r="F16" s="1"/>
  <c r="E303"/>
  <c r="E16" s="1"/>
  <c r="C303"/>
  <c r="C16" s="1"/>
  <c r="K268"/>
  <c r="K15" s="1"/>
  <c r="I268"/>
  <c r="I15" s="1"/>
  <c r="H268"/>
  <c r="H15" s="1"/>
  <c r="F268"/>
  <c r="F15" s="1"/>
  <c r="E268"/>
  <c r="C268"/>
  <c r="C15" s="1"/>
  <c r="K234"/>
  <c r="K14" s="1"/>
  <c r="I234"/>
  <c r="H234"/>
  <c r="H14" s="1"/>
  <c r="F234"/>
  <c r="F14" s="1"/>
  <c r="E234"/>
  <c r="E14" s="1"/>
  <c r="C234"/>
  <c r="C14" s="1"/>
  <c r="K202"/>
  <c r="K13" s="1"/>
  <c r="I202"/>
  <c r="I13" s="1"/>
  <c r="H202"/>
  <c r="F202"/>
  <c r="F13" s="1"/>
  <c r="E202"/>
  <c r="E13" s="1"/>
  <c r="C202"/>
  <c r="C13" s="1"/>
  <c r="K170"/>
  <c r="K12" s="1"/>
  <c r="I170"/>
  <c r="I12" s="1"/>
  <c r="H170"/>
  <c r="H12" s="1"/>
  <c r="F170"/>
  <c r="F12" s="1"/>
  <c r="E170"/>
  <c r="E12" s="1"/>
  <c r="C170"/>
  <c r="C12" s="1"/>
  <c r="K138"/>
  <c r="K11" s="1"/>
  <c r="I138"/>
  <c r="I11" s="1"/>
  <c r="H138"/>
  <c r="H11" s="1"/>
  <c r="F138"/>
  <c r="F11" s="1"/>
  <c r="E138"/>
  <c r="E11" s="1"/>
  <c r="C138"/>
  <c r="C11" s="1"/>
  <c r="K105"/>
  <c r="K10" s="1"/>
  <c r="I105"/>
  <c r="I10" s="1"/>
  <c r="H105"/>
  <c r="H10" s="1"/>
  <c r="F105"/>
  <c r="F10" s="1"/>
  <c r="E105"/>
  <c r="E10" s="1"/>
  <c r="C105"/>
  <c r="D2564" l="1"/>
  <c r="C2565"/>
  <c r="C25" s="1"/>
  <c r="G2547"/>
  <c r="D2552"/>
  <c r="D2546"/>
  <c r="G2551"/>
  <c r="D2548"/>
  <c r="K2565"/>
  <c r="K25" s="1"/>
  <c r="D2554"/>
  <c r="D2562"/>
  <c r="G2546"/>
  <c r="G2554"/>
  <c r="G862"/>
  <c r="G2562"/>
  <c r="E2565"/>
  <c r="I2565"/>
  <c r="I25" s="1"/>
  <c r="H2565"/>
  <c r="H25" s="1"/>
  <c r="G2548"/>
  <c r="G2552"/>
  <c r="G2564"/>
  <c r="D2547"/>
  <c r="D2551"/>
  <c r="D2549"/>
  <c r="D2553"/>
  <c r="D2561"/>
  <c r="G2549"/>
  <c r="G2553"/>
  <c r="G2561"/>
  <c r="F2565"/>
  <c r="F25" s="1"/>
  <c r="D444"/>
  <c r="J444"/>
  <c r="D862"/>
  <c r="J862"/>
  <c r="J926"/>
  <c r="J1159"/>
  <c r="D531"/>
  <c r="J531"/>
  <c r="G563"/>
  <c r="J597"/>
  <c r="G630"/>
  <c r="G202"/>
  <c r="G13" s="1"/>
  <c r="D268"/>
  <c r="D15" s="1"/>
  <c r="J1221"/>
  <c r="J1291"/>
  <c r="G796"/>
  <c r="D895"/>
  <c r="G926"/>
  <c r="D1258"/>
  <c r="J1258"/>
  <c r="G1291"/>
  <c r="G1359"/>
  <c r="G1424"/>
  <c r="J1458"/>
  <c r="G1491"/>
  <c r="D1524"/>
  <c r="G1557"/>
  <c r="D1587"/>
  <c r="G1620"/>
  <c r="D1652"/>
  <c r="D105"/>
  <c r="D10" s="1"/>
  <c r="J170"/>
  <c r="J12" s="1"/>
  <c r="J303"/>
  <c r="J16" s="1"/>
  <c r="D424"/>
  <c r="J424"/>
  <c r="J498"/>
  <c r="J20" s="1"/>
  <c r="D563"/>
  <c r="G597"/>
  <c r="D630"/>
  <c r="J630"/>
  <c r="J694"/>
  <c r="J2762"/>
  <c r="J27" s="1"/>
  <c r="J138"/>
  <c r="J11" s="1"/>
  <c r="J1359"/>
  <c r="J1491"/>
  <c r="J1557"/>
  <c r="J1620"/>
  <c r="D957"/>
  <c r="J2630"/>
  <c r="G2661"/>
  <c r="G26" s="1"/>
  <c r="D2695"/>
  <c r="D28" s="1"/>
  <c r="J763"/>
  <c r="J829"/>
  <c r="J1125"/>
  <c r="J1392"/>
  <c r="D1458"/>
  <c r="J1716"/>
  <c r="J1779"/>
  <c r="D2630"/>
  <c r="J663"/>
  <c r="J1685"/>
  <c r="J1747"/>
  <c r="J2661"/>
  <c r="J26" s="1"/>
  <c r="J2728"/>
  <c r="J29" s="1"/>
  <c r="G2728"/>
  <c r="G29" s="1"/>
  <c r="G105"/>
  <c r="G10" s="1"/>
  <c r="D2387"/>
  <c r="J2387"/>
  <c r="D2598"/>
  <c r="G2630"/>
  <c r="G2762"/>
  <c r="G27" s="1"/>
  <c r="D663"/>
  <c r="G1747"/>
  <c r="G2387"/>
  <c r="G303"/>
  <c r="G16" s="1"/>
  <c r="G372"/>
  <c r="G18" s="1"/>
  <c r="G424"/>
  <c r="G729"/>
  <c r="G21" s="1"/>
  <c r="D796"/>
  <c r="J796"/>
  <c r="G895"/>
  <c r="G957"/>
  <c r="G1125"/>
  <c r="G1190"/>
  <c r="D1424"/>
  <c r="J1424"/>
  <c r="G1458"/>
  <c r="G1524"/>
  <c r="G1587"/>
  <c r="G1652"/>
  <c r="D1685"/>
  <c r="G1779"/>
  <c r="J2598"/>
  <c r="G2695"/>
  <c r="G28" s="1"/>
  <c r="D2728"/>
  <c r="D29" s="1"/>
  <c r="H26"/>
  <c r="E28"/>
  <c r="G2598"/>
  <c r="D2661"/>
  <c r="D26" s="1"/>
  <c r="H21"/>
  <c r="I26"/>
  <c r="H27"/>
  <c r="G268"/>
  <c r="G15" s="1"/>
  <c r="D372"/>
  <c r="D18" s="1"/>
  <c r="G444"/>
  <c r="G1685"/>
  <c r="D1779"/>
  <c r="D2762"/>
  <c r="D27" s="1"/>
  <c r="H29"/>
  <c r="I27"/>
  <c r="D170"/>
  <c r="D12" s="1"/>
  <c r="J234"/>
  <c r="J14" s="1"/>
  <c r="G531"/>
  <c r="J1190"/>
  <c r="J1324"/>
  <c r="J2695"/>
  <c r="J28" s="1"/>
  <c r="I29"/>
  <c r="D1747"/>
  <c r="G1716"/>
  <c r="D1716"/>
  <c r="J1652"/>
  <c r="D1620"/>
  <c r="J1587"/>
  <c r="D1557"/>
  <c r="J1524"/>
  <c r="D1491"/>
  <c r="G1392"/>
  <c r="D1392"/>
  <c r="D1359"/>
  <c r="G1324"/>
  <c r="D1324"/>
  <c r="D1291"/>
  <c r="G1093"/>
  <c r="G1258"/>
  <c r="G1221"/>
  <c r="D1221"/>
  <c r="D1190"/>
  <c r="G1159"/>
  <c r="D1159"/>
  <c r="J1093"/>
  <c r="D1125"/>
  <c r="J957"/>
  <c r="D926"/>
  <c r="J895"/>
  <c r="D829"/>
  <c r="G829"/>
  <c r="G763"/>
  <c r="D763"/>
  <c r="D694"/>
  <c r="G694"/>
  <c r="G663"/>
  <c r="D597"/>
  <c r="J563"/>
  <c r="G498"/>
  <c r="G20" s="1"/>
  <c r="K20"/>
  <c r="H20"/>
  <c r="E19"/>
  <c r="K19"/>
  <c r="C19"/>
  <c r="H19"/>
  <c r="I19"/>
  <c r="H18"/>
  <c r="E18"/>
  <c r="D339"/>
  <c r="D17" s="1"/>
  <c r="G339"/>
  <c r="G17" s="1"/>
  <c r="J339"/>
  <c r="J17" s="1"/>
  <c r="D303"/>
  <c r="D16" s="1"/>
  <c r="H16"/>
  <c r="I16"/>
  <c r="J268"/>
  <c r="J15" s="1"/>
  <c r="I14"/>
  <c r="D234"/>
  <c r="D14" s="1"/>
  <c r="J202"/>
  <c r="J13" s="1"/>
  <c r="D202"/>
  <c r="D13" s="1"/>
  <c r="D138"/>
  <c r="D11" s="1"/>
  <c r="E15"/>
  <c r="G234"/>
  <c r="G14" s="1"/>
  <c r="H13"/>
  <c r="G170"/>
  <c r="G12" s="1"/>
  <c r="G138"/>
  <c r="G11" s="1"/>
  <c r="J105"/>
  <c r="J10" s="1"/>
  <c r="C10"/>
  <c r="D2565" l="1"/>
  <c r="D25" s="1"/>
  <c r="J2565"/>
  <c r="J25" s="1"/>
  <c r="E25"/>
  <c r="G2565"/>
  <c r="G25" s="1"/>
  <c r="D1054"/>
  <c r="E1054"/>
  <c r="C1054"/>
  <c r="D1053"/>
  <c r="E1053"/>
  <c r="C1053"/>
  <c r="D992"/>
  <c r="E992"/>
  <c r="C992"/>
  <c r="D922"/>
  <c r="D818"/>
  <c r="D810"/>
  <c r="G728"/>
  <c r="G727"/>
  <c r="G726"/>
  <c r="G725"/>
  <c r="G724"/>
  <c r="G723"/>
  <c r="G722"/>
  <c r="G720"/>
  <c r="G719"/>
  <c r="G718"/>
  <c r="G717"/>
  <c r="G716"/>
  <c r="G715"/>
  <c r="G714"/>
  <c r="G712"/>
  <c r="G711"/>
  <c r="G710"/>
  <c r="G707"/>
  <c r="C708"/>
  <c r="C709"/>
  <c r="C710"/>
  <c r="D710" s="1"/>
  <c r="C711"/>
  <c r="D711" s="1"/>
  <c r="C712"/>
  <c r="D712" s="1"/>
  <c r="C713"/>
  <c r="C714"/>
  <c r="D714" s="1"/>
  <c r="C715"/>
  <c r="C716"/>
  <c r="D716" s="1"/>
  <c r="C717"/>
  <c r="D717" s="1"/>
  <c r="C718"/>
  <c r="C719"/>
  <c r="D719" s="1"/>
  <c r="C720"/>
  <c r="D720" s="1"/>
  <c r="C721"/>
  <c r="C722"/>
  <c r="D722" s="1"/>
  <c r="C723"/>
  <c r="D723" s="1"/>
  <c r="C724"/>
  <c r="D724" s="1"/>
  <c r="C725"/>
  <c r="D725" s="1"/>
  <c r="C726"/>
  <c r="D726" s="1"/>
  <c r="C727"/>
  <c r="D727" s="1"/>
  <c r="C728"/>
  <c r="D728" s="1"/>
  <c r="C707"/>
  <c r="D730"/>
  <c r="G730"/>
  <c r="J730"/>
  <c r="C497"/>
  <c r="D497" s="1"/>
  <c r="C496"/>
  <c r="D496" s="1"/>
  <c r="C495"/>
  <c r="D495" s="1"/>
  <c r="C494"/>
  <c r="D494" s="1"/>
  <c r="C493"/>
  <c r="D493" s="1"/>
  <c r="C492"/>
  <c r="D492" s="1"/>
  <c r="C488"/>
  <c r="D488" s="1"/>
  <c r="C489"/>
  <c r="D489" s="1"/>
  <c r="C490"/>
  <c r="D491"/>
  <c r="C487"/>
  <c r="D487" s="1"/>
  <c r="C486"/>
  <c r="D486" s="1"/>
  <c r="C485"/>
  <c r="C484"/>
  <c r="D484" s="1"/>
  <c r="C483"/>
  <c r="D483" s="1"/>
  <c r="C482"/>
  <c r="D482" s="1"/>
  <c r="C481"/>
  <c r="D481" s="1"/>
  <c r="C480"/>
  <c r="D480" s="1"/>
  <c r="C479"/>
  <c r="D479" s="1"/>
  <c r="C477"/>
  <c r="C478"/>
  <c r="C476"/>
  <c r="D476" s="1"/>
  <c r="D499"/>
  <c r="G499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6"/>
  <c r="D462"/>
  <c r="E462"/>
  <c r="C462"/>
  <c r="J269"/>
  <c r="J265"/>
  <c r="J264"/>
  <c r="J262"/>
  <c r="J261"/>
  <c r="J260"/>
  <c r="J259"/>
  <c r="J258"/>
  <c r="J257"/>
  <c r="J255"/>
  <c r="J250"/>
  <c r="J249"/>
  <c r="J246"/>
  <c r="G269"/>
  <c r="G265"/>
  <c r="G264"/>
  <c r="G262"/>
  <c r="G260"/>
  <c r="G259"/>
  <c r="G258"/>
  <c r="G257"/>
  <c r="G255"/>
  <c r="G250"/>
  <c r="G249"/>
  <c r="G246"/>
  <c r="D269"/>
  <c r="D265"/>
  <c r="D264"/>
  <c r="D262"/>
  <c r="D260"/>
  <c r="D259"/>
  <c r="D258"/>
  <c r="D257"/>
  <c r="D255"/>
  <c r="D250"/>
  <c r="D249"/>
  <c r="D246"/>
  <c r="J235"/>
  <c r="J232"/>
  <c r="J231"/>
  <c r="J230"/>
  <c r="J223"/>
  <c r="J222"/>
  <c r="J220"/>
  <c r="J217"/>
  <c r="J216"/>
  <c r="G235"/>
  <c r="G232"/>
  <c r="G231"/>
  <c r="G230"/>
  <c r="G223"/>
  <c r="G222"/>
  <c r="G220"/>
  <c r="G218"/>
  <c r="G217"/>
  <c r="G216"/>
  <c r="D235"/>
  <c r="D232"/>
  <c r="D231"/>
  <c r="D230"/>
  <c r="D223"/>
  <c r="D222"/>
  <c r="D220"/>
  <c r="D218"/>
  <c r="D217"/>
  <c r="D216"/>
  <c r="J203"/>
  <c r="J201"/>
  <c r="J200"/>
  <c r="J199"/>
  <c r="J198"/>
  <c r="J197"/>
  <c r="J196"/>
  <c r="J195"/>
  <c r="J193"/>
  <c r="J192"/>
  <c r="J191"/>
  <c r="J190"/>
  <c r="J189"/>
  <c r="J188"/>
  <c r="J187"/>
  <c r="J184"/>
  <c r="J183"/>
  <c r="J181"/>
  <c r="J180"/>
  <c r="G203"/>
  <c r="G201"/>
  <c r="G200"/>
  <c r="G199"/>
  <c r="G198"/>
  <c r="G197"/>
  <c r="G196"/>
  <c r="G195"/>
  <c r="G193"/>
  <c r="G192"/>
  <c r="G191"/>
  <c r="G190"/>
  <c r="G189"/>
  <c r="G188"/>
  <c r="G187"/>
  <c r="G184"/>
  <c r="G181"/>
  <c r="G180"/>
  <c r="D203"/>
  <c r="D201"/>
  <c r="D200"/>
  <c r="D199"/>
  <c r="D198"/>
  <c r="D197"/>
  <c r="D196"/>
  <c r="D195"/>
  <c r="D193"/>
  <c r="D192"/>
  <c r="D191"/>
  <c r="D190"/>
  <c r="D189"/>
  <c r="D188"/>
  <c r="D187"/>
  <c r="D184"/>
  <c r="D181"/>
  <c r="D180"/>
  <c r="J171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49"/>
  <c r="J148"/>
  <c r="G171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49"/>
  <c r="G148"/>
  <c r="D171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49"/>
  <c r="D148"/>
  <c r="J139"/>
  <c r="J137"/>
  <c r="J136"/>
  <c r="J135"/>
  <c r="J134"/>
  <c r="J133"/>
  <c r="J132"/>
  <c r="J131"/>
  <c r="J130"/>
  <c r="J129"/>
  <c r="J128"/>
  <c r="J127"/>
  <c r="J125"/>
  <c r="J123"/>
  <c r="J120"/>
  <c r="J119"/>
  <c r="J117"/>
  <c r="J116"/>
  <c r="G139"/>
  <c r="G137"/>
  <c r="G136"/>
  <c r="G135"/>
  <c r="G134"/>
  <c r="G133"/>
  <c r="G132"/>
  <c r="G131"/>
  <c r="G130"/>
  <c r="G129"/>
  <c r="G128"/>
  <c r="G127"/>
  <c r="G125"/>
  <c r="G123"/>
  <c r="G120"/>
  <c r="G119"/>
  <c r="G117"/>
  <c r="G116"/>
  <c r="D139"/>
  <c r="D137"/>
  <c r="D136"/>
  <c r="D135"/>
  <c r="D134"/>
  <c r="D133"/>
  <c r="D132"/>
  <c r="D131"/>
  <c r="D130"/>
  <c r="D129"/>
  <c r="D128"/>
  <c r="D127"/>
  <c r="D125"/>
  <c r="D123"/>
  <c r="D120"/>
  <c r="D119"/>
  <c r="D117"/>
  <c r="D116"/>
  <c r="J106"/>
  <c r="J104"/>
  <c r="J103"/>
  <c r="J102"/>
  <c r="J101"/>
  <c r="J100"/>
  <c r="J99"/>
  <c r="J98"/>
  <c r="J97"/>
  <c r="J96"/>
  <c r="J95"/>
  <c r="J94"/>
  <c r="J93"/>
  <c r="J92"/>
  <c r="J91"/>
  <c r="J90"/>
  <c r="J87"/>
  <c r="J86"/>
  <c r="J84"/>
  <c r="J83"/>
  <c r="G106"/>
  <c r="G104"/>
  <c r="G103"/>
  <c r="G102"/>
  <c r="G101"/>
  <c r="G100"/>
  <c r="G99"/>
  <c r="G98"/>
  <c r="G97"/>
  <c r="G96"/>
  <c r="G95"/>
  <c r="G94"/>
  <c r="G93"/>
  <c r="G92"/>
  <c r="G91"/>
  <c r="G90"/>
  <c r="G87"/>
  <c r="G86"/>
  <c r="G84"/>
  <c r="G83"/>
  <c r="D106"/>
  <c r="D104"/>
  <c r="D103"/>
  <c r="D102"/>
  <c r="D101"/>
  <c r="D100"/>
  <c r="D99"/>
  <c r="D98"/>
  <c r="D96"/>
  <c r="D95"/>
  <c r="D94"/>
  <c r="D93"/>
  <c r="D92"/>
  <c r="D91"/>
  <c r="D90"/>
  <c r="D87"/>
  <c r="D86"/>
  <c r="D84"/>
  <c r="D83"/>
  <c r="K72"/>
  <c r="K9" s="1"/>
  <c r="I72"/>
  <c r="I9" s="1"/>
  <c r="H72"/>
  <c r="H9" s="1"/>
  <c r="F72"/>
  <c r="F9" s="1"/>
  <c r="E72"/>
  <c r="E9" s="1"/>
  <c r="C72"/>
  <c r="C9" s="1"/>
  <c r="E1022" l="1"/>
  <c r="D707"/>
  <c r="C729"/>
  <c r="C498"/>
  <c r="D478"/>
  <c r="D718"/>
  <c r="D715"/>
  <c r="D485"/>
  <c r="C21" l="1"/>
  <c r="D729"/>
  <c r="D21" s="1"/>
  <c r="C20"/>
  <c r="D498"/>
  <c r="D20" s="1"/>
  <c r="K2048"/>
  <c r="I2048"/>
  <c r="H2048"/>
  <c r="F2048"/>
  <c r="E2048"/>
  <c r="C2048"/>
  <c r="K1817"/>
  <c r="I1817"/>
  <c r="H1817"/>
  <c r="F1817"/>
  <c r="E1817"/>
  <c r="C1817"/>
  <c r="J2626" l="1"/>
  <c r="G2626"/>
  <c r="G922"/>
  <c r="G891"/>
  <c r="G825"/>
  <c r="G792"/>
  <c r="G759"/>
  <c r="G659"/>
  <c r="G626"/>
  <c r="G527"/>
  <c r="G746" l="1"/>
  <c r="J580"/>
  <c r="G580"/>
  <c r="D2826"/>
  <c r="E2826"/>
  <c r="C2826"/>
  <c r="G1741"/>
  <c r="G1710"/>
  <c r="J1551"/>
  <c r="J1184"/>
  <c r="J2756"/>
  <c r="G856"/>
  <c r="G790"/>
  <c r="G757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07"/>
  <c r="J707" s="1"/>
  <c r="G688"/>
  <c r="G657"/>
  <c r="G624"/>
  <c r="G557"/>
  <c r="G525"/>
  <c r="J366"/>
  <c r="G366"/>
  <c r="C2163"/>
  <c r="C1794" s="1"/>
  <c r="C2164"/>
  <c r="C1795" s="1"/>
  <c r="C2165"/>
  <c r="C2166"/>
  <c r="C1797" s="1"/>
  <c r="C2167"/>
  <c r="C1798" s="1"/>
  <c r="C2168"/>
  <c r="C1799" s="1"/>
  <c r="C2169"/>
  <c r="C1800" s="1"/>
  <c r="C2170"/>
  <c r="C1801" s="1"/>
  <c r="C2171"/>
  <c r="C1802" s="1"/>
  <c r="C2172"/>
  <c r="C1803" s="1"/>
  <c r="C2173"/>
  <c r="C2174"/>
  <c r="C1805" s="1"/>
  <c r="C2175"/>
  <c r="C1806" s="1"/>
  <c r="C2176"/>
  <c r="C1807" s="1"/>
  <c r="C2177"/>
  <c r="C1808" s="1"/>
  <c r="C2178"/>
  <c r="C1809" s="1"/>
  <c r="C2179"/>
  <c r="C1810" s="1"/>
  <c r="C2180"/>
  <c r="C1811" s="1"/>
  <c r="C2181"/>
  <c r="C1812" s="1"/>
  <c r="C2182"/>
  <c r="C1813" s="1"/>
  <c r="C2183"/>
  <c r="C1814" s="1"/>
  <c r="C2184"/>
  <c r="C1815" s="1"/>
  <c r="C1804"/>
  <c r="C1796"/>
  <c r="G2175"/>
  <c r="G2174"/>
  <c r="G2172"/>
  <c r="G2170"/>
  <c r="G2163"/>
  <c r="D2175"/>
  <c r="D2174"/>
  <c r="D2172"/>
  <c r="D2170"/>
  <c r="D2163"/>
  <c r="K2184"/>
  <c r="K1815" s="1"/>
  <c r="K2183"/>
  <c r="K1814" s="1"/>
  <c r="K2182"/>
  <c r="K1813" s="1"/>
  <c r="K2181"/>
  <c r="K1812" s="1"/>
  <c r="K2180"/>
  <c r="K1811" s="1"/>
  <c r="K2179"/>
  <c r="K1810" s="1"/>
  <c r="K2178"/>
  <c r="K1809" s="1"/>
  <c r="K2177"/>
  <c r="K1808" s="1"/>
  <c r="K2176"/>
  <c r="K1807" s="1"/>
  <c r="K2175"/>
  <c r="K1806" s="1"/>
  <c r="K2174"/>
  <c r="K1805" s="1"/>
  <c r="K2173"/>
  <c r="K1804" s="1"/>
  <c r="K2172"/>
  <c r="K1803" s="1"/>
  <c r="K2171"/>
  <c r="K1802" s="1"/>
  <c r="K2170"/>
  <c r="K1801" s="1"/>
  <c r="K2169"/>
  <c r="K1800" s="1"/>
  <c r="K2168"/>
  <c r="K1799" s="1"/>
  <c r="K2167"/>
  <c r="K1798" s="1"/>
  <c r="K2166"/>
  <c r="K1797" s="1"/>
  <c r="K2165"/>
  <c r="K1796" s="1"/>
  <c r="K2164"/>
  <c r="K1795" s="1"/>
  <c r="K2163"/>
  <c r="K1794" s="1"/>
  <c r="I2184"/>
  <c r="I1815" s="1"/>
  <c r="I2183"/>
  <c r="I1814" s="1"/>
  <c r="I2182"/>
  <c r="I1813" s="1"/>
  <c r="I2181"/>
  <c r="I1812" s="1"/>
  <c r="I2180"/>
  <c r="I1811" s="1"/>
  <c r="I2179"/>
  <c r="I1810" s="1"/>
  <c r="I2178"/>
  <c r="I1809" s="1"/>
  <c r="I2177"/>
  <c r="I1808" s="1"/>
  <c r="I2176"/>
  <c r="I1807" s="1"/>
  <c r="I2175"/>
  <c r="I1806" s="1"/>
  <c r="I2174"/>
  <c r="I1805" s="1"/>
  <c r="I2173"/>
  <c r="I1804" s="1"/>
  <c r="I2172"/>
  <c r="I1803" s="1"/>
  <c r="I2171"/>
  <c r="I1802" s="1"/>
  <c r="I2170"/>
  <c r="I1801" s="1"/>
  <c r="I2169"/>
  <c r="I1800" s="1"/>
  <c r="I2168"/>
  <c r="I1799" s="1"/>
  <c r="I2167"/>
  <c r="I1798" s="1"/>
  <c r="I2166"/>
  <c r="I1797" s="1"/>
  <c r="I2165"/>
  <c r="I1796" s="1"/>
  <c r="I2164"/>
  <c r="I1795" s="1"/>
  <c r="I2163"/>
  <c r="I1794" s="1"/>
  <c r="H2184"/>
  <c r="H1815" s="1"/>
  <c r="H2183"/>
  <c r="H1814" s="1"/>
  <c r="H2182"/>
  <c r="H1813" s="1"/>
  <c r="H2181"/>
  <c r="H1812" s="1"/>
  <c r="H2180"/>
  <c r="H1811" s="1"/>
  <c r="H2179"/>
  <c r="H1810" s="1"/>
  <c r="H2178"/>
  <c r="H1809" s="1"/>
  <c r="H2177"/>
  <c r="H1808" s="1"/>
  <c r="H2176"/>
  <c r="H1807" s="1"/>
  <c r="H2175"/>
  <c r="H1806" s="1"/>
  <c r="H2174"/>
  <c r="H1805" s="1"/>
  <c r="H2173"/>
  <c r="H1804" s="1"/>
  <c r="H2172"/>
  <c r="H1803" s="1"/>
  <c r="H2171"/>
  <c r="H1802" s="1"/>
  <c r="H2170"/>
  <c r="H1801" s="1"/>
  <c r="H2169"/>
  <c r="H1800" s="1"/>
  <c r="H2168"/>
  <c r="H1799" s="1"/>
  <c r="H2167"/>
  <c r="H1798" s="1"/>
  <c r="H2166"/>
  <c r="H1797" s="1"/>
  <c r="H2165"/>
  <c r="H1796" s="1"/>
  <c r="H2164"/>
  <c r="H1795" s="1"/>
  <c r="H2163"/>
  <c r="H1794" s="1"/>
  <c r="F2184"/>
  <c r="F1815" s="1"/>
  <c r="F2183"/>
  <c r="F1814" s="1"/>
  <c r="F2182"/>
  <c r="F1813" s="1"/>
  <c r="F2181"/>
  <c r="F1812" s="1"/>
  <c r="F2180"/>
  <c r="F1811" s="1"/>
  <c r="F2179"/>
  <c r="F1810" s="1"/>
  <c r="F2178"/>
  <c r="F1809" s="1"/>
  <c r="F2177"/>
  <c r="F1808" s="1"/>
  <c r="F2176"/>
  <c r="F1807" s="1"/>
  <c r="F2175"/>
  <c r="F1806" s="1"/>
  <c r="F2174"/>
  <c r="F1805" s="1"/>
  <c r="F2173"/>
  <c r="F1804" s="1"/>
  <c r="F2172"/>
  <c r="F1803" s="1"/>
  <c r="F2171"/>
  <c r="F1802" s="1"/>
  <c r="F2170"/>
  <c r="F1801" s="1"/>
  <c r="F2169"/>
  <c r="F1800" s="1"/>
  <c r="F2168"/>
  <c r="F1799" s="1"/>
  <c r="F2167"/>
  <c r="F1798" s="1"/>
  <c r="F2166"/>
  <c r="F1797" s="1"/>
  <c r="F2165"/>
  <c r="F1796" s="1"/>
  <c r="F2164"/>
  <c r="F1795" s="1"/>
  <c r="F2163"/>
  <c r="F1794" s="1"/>
  <c r="E2184"/>
  <c r="E1815" s="1"/>
  <c r="E2183"/>
  <c r="E1814" s="1"/>
  <c r="E2182"/>
  <c r="E1813" s="1"/>
  <c r="E2181"/>
  <c r="E1812" s="1"/>
  <c r="E2180"/>
  <c r="E1811" s="1"/>
  <c r="E2179"/>
  <c r="E1810" s="1"/>
  <c r="E2178"/>
  <c r="E1809" s="1"/>
  <c r="E2177"/>
  <c r="E1808" s="1"/>
  <c r="E2176"/>
  <c r="E1807" s="1"/>
  <c r="E2175"/>
  <c r="E1806" s="1"/>
  <c r="E2174"/>
  <c r="E1805" s="1"/>
  <c r="E2173"/>
  <c r="E1804" s="1"/>
  <c r="E2172"/>
  <c r="E1803" s="1"/>
  <c r="E2171"/>
  <c r="E1802" s="1"/>
  <c r="E2170"/>
  <c r="E1801" s="1"/>
  <c r="E2169"/>
  <c r="E1800" s="1"/>
  <c r="E2168"/>
  <c r="E1799" s="1"/>
  <c r="E2167"/>
  <c r="E1798" s="1"/>
  <c r="E2166"/>
  <c r="E1797" s="1"/>
  <c r="E2165"/>
  <c r="E1796" s="1"/>
  <c r="E2164"/>
  <c r="E1795" s="1"/>
  <c r="E2163"/>
  <c r="E1794" s="1"/>
  <c r="J1606"/>
  <c r="G1606"/>
  <c r="D912"/>
  <c r="G912"/>
  <c r="D815"/>
  <c r="G815"/>
  <c r="D782"/>
  <c r="G782"/>
  <c r="D749"/>
  <c r="G749"/>
  <c r="G680"/>
  <c r="G650"/>
  <c r="G649"/>
  <c r="G1780"/>
  <c r="G1778"/>
  <c r="G1777"/>
  <c r="G1776"/>
  <c r="G1775"/>
  <c r="G1774"/>
  <c r="G1773"/>
  <c r="G1772"/>
  <c r="G1771"/>
  <c r="G1769"/>
  <c r="G1768"/>
  <c r="G1767"/>
  <c r="G1766"/>
  <c r="G1765"/>
  <c r="G1764"/>
  <c r="G1763"/>
  <c r="G1762"/>
  <c r="G1761"/>
  <c r="G1760"/>
  <c r="G1758"/>
  <c r="G1757"/>
  <c r="D1780"/>
  <c r="D1778"/>
  <c r="D1777"/>
  <c r="D1776"/>
  <c r="D1775"/>
  <c r="D1774"/>
  <c r="D1773"/>
  <c r="D1772"/>
  <c r="D1771"/>
  <c r="D1769"/>
  <c r="D1768"/>
  <c r="D1767"/>
  <c r="D1766"/>
  <c r="D1765"/>
  <c r="D1764"/>
  <c r="D1763"/>
  <c r="D1762"/>
  <c r="D1761"/>
  <c r="D1758"/>
  <c r="D1757"/>
  <c r="G1686"/>
  <c r="G1684"/>
  <c r="G1682"/>
  <c r="G1681"/>
  <c r="G1680"/>
  <c r="G1679"/>
  <c r="G1678"/>
  <c r="G1677"/>
  <c r="G1676"/>
  <c r="G1675"/>
  <c r="G1674"/>
  <c r="G1672"/>
  <c r="G1671"/>
  <c r="G1670"/>
  <c r="G1669"/>
  <c r="G1667"/>
  <c r="G1666"/>
  <c r="G1665"/>
  <c r="G1664"/>
  <c r="G1663"/>
  <c r="D1686"/>
  <c r="D1684"/>
  <c r="D1682"/>
  <c r="D1681"/>
  <c r="D1680"/>
  <c r="D1679"/>
  <c r="D1678"/>
  <c r="D1677"/>
  <c r="D1676"/>
  <c r="D1675"/>
  <c r="D1674"/>
  <c r="D1672"/>
  <c r="D1671"/>
  <c r="D1670"/>
  <c r="D1669"/>
  <c r="D1667"/>
  <c r="D1666"/>
  <c r="D1665"/>
  <c r="D1664"/>
  <c r="D1663"/>
  <c r="G2796"/>
  <c r="H2796"/>
  <c r="C2796"/>
  <c r="D2796"/>
  <c r="E2796"/>
  <c r="F2796"/>
  <c r="G1698"/>
  <c r="G844"/>
  <c r="G676"/>
  <c r="G612"/>
  <c r="G579"/>
  <c r="G545"/>
  <c r="G513"/>
  <c r="D641"/>
  <c r="G641"/>
  <c r="D2761"/>
  <c r="D2759"/>
  <c r="D2758"/>
  <c r="D2757"/>
  <c r="D2756"/>
  <c r="D2755"/>
  <c r="D2754"/>
  <c r="D2753"/>
  <c r="D2752"/>
  <c r="D2751"/>
  <c r="D2749"/>
  <c r="D2748"/>
  <c r="D2747"/>
  <c r="D2744"/>
  <c r="D2743"/>
  <c r="D2742"/>
  <c r="D2741"/>
  <c r="D2740"/>
  <c r="G2761"/>
  <c r="G2759"/>
  <c r="G2758"/>
  <c r="G2757"/>
  <c r="G2756"/>
  <c r="G2755"/>
  <c r="G2754"/>
  <c r="G2753"/>
  <c r="G2752"/>
  <c r="G2751"/>
  <c r="G2749"/>
  <c r="G2748"/>
  <c r="G2747"/>
  <c r="G2744"/>
  <c r="G2743"/>
  <c r="G2742"/>
  <c r="G2741"/>
  <c r="G2740"/>
  <c r="D1621"/>
  <c r="D1619"/>
  <c r="D1617"/>
  <c r="D1616"/>
  <c r="D1615"/>
  <c r="D1614"/>
  <c r="D1613"/>
  <c r="D1612"/>
  <c r="D1611"/>
  <c r="D1610"/>
  <c r="D1607"/>
  <c r="D1606"/>
  <c r="D1602"/>
  <c r="D1601"/>
  <c r="D1599"/>
  <c r="D1598"/>
  <c r="G1621"/>
  <c r="G1619"/>
  <c r="G1617"/>
  <c r="G1616"/>
  <c r="G1615"/>
  <c r="G1614"/>
  <c r="G1613"/>
  <c r="G1612"/>
  <c r="G1611"/>
  <c r="G1610"/>
  <c r="G1607"/>
  <c r="G1602"/>
  <c r="G1601"/>
  <c r="G1599"/>
  <c r="G1598"/>
  <c r="D1588"/>
  <c r="D1586"/>
  <c r="D1583"/>
  <c r="D1581"/>
  <c r="D1580"/>
  <c r="D1579"/>
  <c r="D1578"/>
  <c r="D1577"/>
  <c r="D1576"/>
  <c r="D1574"/>
  <c r="D1573"/>
  <c r="D1572"/>
  <c r="D1571"/>
  <c r="D1567"/>
  <c r="D1566"/>
  <c r="D1565"/>
  <c r="G1588"/>
  <c r="G1586"/>
  <c r="G1583"/>
  <c r="G1581"/>
  <c r="G1580"/>
  <c r="G1579"/>
  <c r="G1578"/>
  <c r="G1577"/>
  <c r="G1576"/>
  <c r="G1574"/>
  <c r="G1573"/>
  <c r="G1572"/>
  <c r="G1571"/>
  <c r="G1567"/>
  <c r="G1566"/>
  <c r="G1565"/>
  <c r="D1553"/>
  <c r="D1551"/>
  <c r="D1548"/>
  <c r="D1547"/>
  <c r="D1546"/>
  <c r="D1544"/>
  <c r="D1543"/>
  <c r="D1541"/>
  <c r="D1539"/>
  <c r="D1538"/>
  <c r="D1535"/>
  <c r="G1553"/>
  <c r="G1551"/>
  <c r="G1548"/>
  <c r="G1546"/>
  <c r="G1544"/>
  <c r="G1543"/>
  <c r="G1541"/>
  <c r="G1539"/>
  <c r="G1538"/>
  <c r="G1535"/>
  <c r="D1525"/>
  <c r="D1523"/>
  <c r="D1521"/>
  <c r="D1520"/>
  <c r="D1519"/>
  <c r="D1518"/>
  <c r="D1517"/>
  <c r="D1515"/>
  <c r="D1514"/>
  <c r="D1513"/>
  <c r="D1511"/>
  <c r="D1510"/>
  <c r="D1506"/>
  <c r="D1505"/>
  <c r="D1502"/>
  <c r="G1525"/>
  <c r="G1523"/>
  <c r="G1521"/>
  <c r="G1520"/>
  <c r="G1519"/>
  <c r="G1518"/>
  <c r="G1517"/>
  <c r="G1515"/>
  <c r="G1514"/>
  <c r="G1513"/>
  <c r="G1511"/>
  <c r="G1510"/>
  <c r="G1506"/>
  <c r="G1505"/>
  <c r="G1502"/>
  <c r="G1492"/>
  <c r="G1490"/>
  <c r="G1488"/>
  <c r="G1487"/>
  <c r="G1486"/>
  <c r="G1485"/>
  <c r="G1484"/>
  <c r="G1483"/>
  <c r="G1482"/>
  <c r="G1481"/>
  <c r="G1480"/>
  <c r="G1478"/>
  <c r="G1477"/>
  <c r="G1476"/>
  <c r="G1475"/>
  <c r="G1473"/>
  <c r="G1472"/>
  <c r="G1471"/>
  <c r="G1470"/>
  <c r="G1469"/>
  <c r="D1492"/>
  <c r="D1490"/>
  <c r="D1488"/>
  <c r="D1487"/>
  <c r="D1486"/>
  <c r="D1485"/>
  <c r="D1484"/>
  <c r="D1483"/>
  <c r="D1482"/>
  <c r="D1481"/>
  <c r="D1480"/>
  <c r="D1478"/>
  <c r="D1477"/>
  <c r="D1476"/>
  <c r="D1475"/>
  <c r="D1473"/>
  <c r="D1472"/>
  <c r="D1471"/>
  <c r="D1470"/>
  <c r="D1469"/>
  <c r="D1459"/>
  <c r="D1457"/>
  <c r="D1455"/>
  <c r="D1454"/>
  <c r="D1453"/>
  <c r="D1452"/>
  <c r="D1451"/>
  <c r="D1450"/>
  <c r="D1449"/>
  <c r="D1448"/>
  <c r="D1447"/>
  <c r="D1445"/>
  <c r="D1444"/>
  <c r="D1440"/>
  <c r="D1437"/>
  <c r="D1436"/>
  <c r="G1459"/>
  <c r="G1457"/>
  <c r="G1455"/>
  <c r="G1454"/>
  <c r="G1453"/>
  <c r="G1452"/>
  <c r="G1451"/>
  <c r="G1450"/>
  <c r="G1449"/>
  <c r="G1448"/>
  <c r="G1447"/>
  <c r="G1445"/>
  <c r="G1444"/>
  <c r="G1440"/>
  <c r="G1437"/>
  <c r="G1436"/>
  <c r="D1425"/>
  <c r="D1423"/>
  <c r="D1421"/>
  <c r="D1420"/>
  <c r="D1419"/>
  <c r="D1418"/>
  <c r="D1417"/>
  <c r="D1416"/>
  <c r="D1415"/>
  <c r="D1414"/>
  <c r="D1413"/>
  <c r="D1411"/>
  <c r="D1410"/>
  <c r="D1409"/>
  <c r="D1408"/>
  <c r="D1406"/>
  <c r="D1405"/>
  <c r="D1404"/>
  <c r="D1403"/>
  <c r="D1402"/>
  <c r="G1425"/>
  <c r="G1423"/>
  <c r="G1421"/>
  <c r="G1420"/>
  <c r="G1419"/>
  <c r="G1418"/>
  <c r="G1417"/>
  <c r="G1416"/>
  <c r="G1415"/>
  <c r="G1414"/>
  <c r="G1413"/>
  <c r="G1411"/>
  <c r="G1410"/>
  <c r="G1409"/>
  <c r="G1408"/>
  <c r="G1406"/>
  <c r="G1405"/>
  <c r="G1404"/>
  <c r="G1403"/>
  <c r="G1402"/>
  <c r="D1393"/>
  <c r="D1391"/>
  <c r="D1389"/>
  <c r="D1388"/>
  <c r="D1387"/>
  <c r="D1386"/>
  <c r="D1385"/>
  <c r="D1384"/>
  <c r="D1383"/>
  <c r="D1382"/>
  <c r="D1381"/>
  <c r="D1379"/>
  <c r="D1378"/>
  <c r="D1377"/>
  <c r="D1376"/>
  <c r="D1374"/>
  <c r="D1373"/>
  <c r="D1372"/>
  <c r="D1370"/>
  <c r="G1393"/>
  <c r="G1391"/>
  <c r="G1389"/>
  <c r="G1388"/>
  <c r="G1387"/>
  <c r="G1386"/>
  <c r="G1385"/>
  <c r="G1384"/>
  <c r="G1383"/>
  <c r="G1382"/>
  <c r="G1381"/>
  <c r="G1379"/>
  <c r="G1378"/>
  <c r="G1377"/>
  <c r="G1376"/>
  <c r="G1374"/>
  <c r="G1373"/>
  <c r="G1372"/>
  <c r="G1371"/>
  <c r="G1370"/>
  <c r="J1370"/>
  <c r="J1371"/>
  <c r="J1372"/>
  <c r="J1373"/>
  <c r="J1374"/>
  <c r="J1376"/>
  <c r="J1377"/>
  <c r="J1378"/>
  <c r="J1379"/>
  <c r="J1381"/>
  <c r="J1382"/>
  <c r="J1383"/>
  <c r="J1384"/>
  <c r="J1385"/>
  <c r="J1386"/>
  <c r="J1387"/>
  <c r="J1388"/>
  <c r="J1389"/>
  <c r="J1391"/>
  <c r="J1393"/>
  <c r="D1360"/>
  <c r="D1356"/>
  <c r="D1355"/>
  <c r="D1354"/>
  <c r="D1353"/>
  <c r="D1352"/>
  <c r="D1351"/>
  <c r="D1350"/>
  <c r="D1349"/>
  <c r="D1348"/>
  <c r="D1346"/>
  <c r="D1345"/>
  <c r="D1341"/>
  <c r="D1340"/>
  <c r="D1339"/>
  <c r="D1338"/>
  <c r="D1337"/>
  <c r="G1360"/>
  <c r="G1356"/>
  <c r="G1355"/>
  <c r="G1354"/>
  <c r="G1353"/>
  <c r="G1352"/>
  <c r="G1351"/>
  <c r="G1350"/>
  <c r="G1349"/>
  <c r="G1348"/>
  <c r="G1346"/>
  <c r="G1345"/>
  <c r="G1341"/>
  <c r="G1340"/>
  <c r="G1339"/>
  <c r="G1338"/>
  <c r="G1337"/>
  <c r="D1325"/>
  <c r="D1321"/>
  <c r="D1320"/>
  <c r="D1319"/>
  <c r="D1318"/>
  <c r="D1315"/>
  <c r="D1314"/>
  <c r="D1313"/>
  <c r="D1311"/>
  <c r="D1310"/>
  <c r="D1306"/>
  <c r="D1305"/>
  <c r="D1302"/>
  <c r="G1325"/>
  <c r="G1321"/>
  <c r="G1320"/>
  <c r="G1319"/>
  <c r="G1318"/>
  <c r="G1316"/>
  <c r="G1315"/>
  <c r="G1313"/>
  <c r="G1311"/>
  <c r="G1310"/>
  <c r="G1306"/>
  <c r="G1305"/>
  <c r="G1302"/>
  <c r="D1292"/>
  <c r="D1290"/>
  <c r="D1288"/>
  <c r="D1287"/>
  <c r="D1286"/>
  <c r="D1285"/>
  <c r="D1284"/>
  <c r="D1283"/>
  <c r="D1282"/>
  <c r="D1281"/>
  <c r="D1280"/>
  <c r="D1278"/>
  <c r="D1277"/>
  <c r="D1276"/>
  <c r="D1275"/>
  <c r="D1273"/>
  <c r="D1272"/>
  <c r="D1271"/>
  <c r="D1270"/>
  <c r="D1269"/>
  <c r="G1292"/>
  <c r="G1290"/>
  <c r="G1288"/>
  <c r="G1287"/>
  <c r="G1286"/>
  <c r="G1285"/>
  <c r="G1284"/>
  <c r="G1283"/>
  <c r="G1282"/>
  <c r="G1281"/>
  <c r="G1280"/>
  <c r="G1278"/>
  <c r="G1277"/>
  <c r="G1276"/>
  <c r="G1275"/>
  <c r="G1273"/>
  <c r="G1272"/>
  <c r="G1271"/>
  <c r="G1270"/>
  <c r="G1269"/>
  <c r="D1259"/>
  <c r="D1257"/>
  <c r="D1255"/>
  <c r="D1254"/>
  <c r="D1253"/>
  <c r="D1252"/>
  <c r="D1251"/>
  <c r="D1250"/>
  <c r="D1249"/>
  <c r="D1248"/>
  <c r="D1247"/>
  <c r="D1245"/>
  <c r="D1244"/>
  <c r="D1243"/>
  <c r="D1242"/>
  <c r="D1239"/>
  <c r="D1238"/>
  <c r="D1237"/>
  <c r="D1236"/>
  <c r="G1259"/>
  <c r="G1257"/>
  <c r="G1255"/>
  <c r="G1254"/>
  <c r="G1253"/>
  <c r="G1252"/>
  <c r="G1251"/>
  <c r="G1250"/>
  <c r="G1249"/>
  <c r="G1248"/>
  <c r="G1247"/>
  <c r="G1245"/>
  <c r="G1244"/>
  <c r="G1243"/>
  <c r="G1242"/>
  <c r="G1239"/>
  <c r="G1238"/>
  <c r="G1237"/>
  <c r="G1236"/>
  <c r="D1222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3"/>
  <c r="D1202"/>
  <c r="D1201"/>
  <c r="D1200"/>
  <c r="D1199"/>
  <c r="G1222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3"/>
  <c r="G1202"/>
  <c r="G1201"/>
  <c r="G1200"/>
  <c r="G1199"/>
  <c r="D1191"/>
  <c r="D1187"/>
  <c r="D1186"/>
  <c r="D1185"/>
  <c r="D1184"/>
  <c r="D1181"/>
  <c r="D1179"/>
  <c r="D1177"/>
  <c r="D1176"/>
  <c r="D1174"/>
  <c r="D1173"/>
  <c r="D1171"/>
  <c r="D1170"/>
  <c r="D1169"/>
  <c r="D1168"/>
  <c r="G1191"/>
  <c r="G1187"/>
  <c r="G1186"/>
  <c r="G1185"/>
  <c r="G1184"/>
  <c r="G1182"/>
  <c r="G1181"/>
  <c r="G1179"/>
  <c r="G1177"/>
  <c r="G1176"/>
  <c r="G1174"/>
  <c r="G1173"/>
  <c r="G1171"/>
  <c r="G1170"/>
  <c r="G1169"/>
  <c r="G1168"/>
  <c r="D1160"/>
  <c r="D1158"/>
  <c r="D1156"/>
  <c r="D1155"/>
  <c r="D1154"/>
  <c r="D1153"/>
  <c r="D1152"/>
  <c r="D1151"/>
  <c r="D1150"/>
  <c r="D1149"/>
  <c r="D1148"/>
  <c r="D1147"/>
  <c r="D1146"/>
  <c r="D1145"/>
  <c r="D1144"/>
  <c r="D1141"/>
  <c r="D1140"/>
  <c r="D1137"/>
  <c r="G1160"/>
  <c r="G1158"/>
  <c r="G1156"/>
  <c r="G1155"/>
  <c r="G1154"/>
  <c r="G1153"/>
  <c r="G1152"/>
  <c r="G1151"/>
  <c r="G1150"/>
  <c r="G1149"/>
  <c r="G1148"/>
  <c r="G1147"/>
  <c r="G1146"/>
  <c r="G1145"/>
  <c r="G1144"/>
  <c r="G1142"/>
  <c r="G1141"/>
  <c r="G1140"/>
  <c r="G1137"/>
  <c r="D1124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G1124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840"/>
  <c r="G2729"/>
  <c r="D2729"/>
  <c r="J2729"/>
  <c r="G2696"/>
  <c r="D2696"/>
  <c r="G2662"/>
  <c r="D2662"/>
  <c r="J2597"/>
  <c r="J2547"/>
  <c r="J2579"/>
  <c r="J2552"/>
  <c r="J2584"/>
  <c r="J2553"/>
  <c r="J2562"/>
  <c r="J2587"/>
  <c r="D2599"/>
  <c r="D2597"/>
  <c r="D2595"/>
  <c r="D2594"/>
  <c r="D2587"/>
  <c r="D2586"/>
  <c r="D2585"/>
  <c r="D2584"/>
  <c r="D2582"/>
  <c r="D2581"/>
  <c r="D2580"/>
  <c r="D2579"/>
  <c r="G2599"/>
  <c r="G2597"/>
  <c r="G2595"/>
  <c r="G2594"/>
  <c r="G2587"/>
  <c r="G2586"/>
  <c r="G2585"/>
  <c r="G2584"/>
  <c r="G2582"/>
  <c r="G2581"/>
  <c r="G2580"/>
  <c r="G2579"/>
  <c r="D2566"/>
  <c r="G2566"/>
  <c r="D2380"/>
  <c r="D2381"/>
  <c r="D2383"/>
  <c r="D2384"/>
  <c r="D2368"/>
  <c r="D2378"/>
  <c r="G2378"/>
  <c r="G2380"/>
  <c r="G2381"/>
  <c r="G2383"/>
  <c r="G2384"/>
  <c r="G2368"/>
  <c r="D2365"/>
  <c r="G2365"/>
  <c r="G2388"/>
  <c r="D2388"/>
  <c r="K2529"/>
  <c r="I2529"/>
  <c r="K2497"/>
  <c r="I2497"/>
  <c r="K2458"/>
  <c r="I2458"/>
  <c r="K2426"/>
  <c r="I2426"/>
  <c r="K2352"/>
  <c r="I2352"/>
  <c r="K2319"/>
  <c r="I2319"/>
  <c r="K2287"/>
  <c r="I2287"/>
  <c r="K2253"/>
  <c r="I2253"/>
  <c r="K2219"/>
  <c r="I2219"/>
  <c r="K2151"/>
  <c r="I2151"/>
  <c r="K2115"/>
  <c r="I2115"/>
  <c r="K2082"/>
  <c r="I2082"/>
  <c r="K2014"/>
  <c r="I2014"/>
  <c r="K1980"/>
  <c r="I1980"/>
  <c r="K1947"/>
  <c r="I1947"/>
  <c r="K1913"/>
  <c r="I1913"/>
  <c r="K1881"/>
  <c r="I1881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0"/>
  <c r="D1093"/>
  <c r="C1082"/>
  <c r="C1083"/>
  <c r="C1084"/>
  <c r="C1085"/>
  <c r="C1086"/>
  <c r="C1087"/>
  <c r="C1088"/>
  <c r="C1089"/>
  <c r="C1090"/>
  <c r="C1091"/>
  <c r="C1071"/>
  <c r="C1072"/>
  <c r="C1073"/>
  <c r="C1074"/>
  <c r="C1075"/>
  <c r="C1076"/>
  <c r="C1077"/>
  <c r="C1078"/>
  <c r="C1079"/>
  <c r="C1080"/>
  <c r="C1081"/>
  <c r="C1070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70"/>
  <c r="D1649"/>
  <c r="D1648"/>
  <c r="D1639"/>
  <c r="D1638"/>
  <c r="D1636"/>
  <c r="D1634"/>
  <c r="D1633"/>
  <c r="G1649"/>
  <c r="G1648"/>
  <c r="G1639"/>
  <c r="G1638"/>
  <c r="G1636"/>
  <c r="G1634"/>
  <c r="G1633"/>
  <c r="J1653"/>
  <c r="G1653"/>
  <c r="D1653"/>
  <c r="J1649"/>
  <c r="J1648"/>
  <c r="J1639"/>
  <c r="J1638"/>
  <c r="J1636"/>
  <c r="J1634"/>
  <c r="J1633"/>
  <c r="G1748"/>
  <c r="D1748"/>
  <c r="J1738"/>
  <c r="G1717"/>
  <c r="D1717"/>
  <c r="J1218"/>
  <c r="D1126"/>
  <c r="G1126"/>
  <c r="G944"/>
  <c r="D958"/>
  <c r="G958"/>
  <c r="J908"/>
  <c r="D927"/>
  <c r="G927"/>
  <c r="D896"/>
  <c r="G896"/>
  <c r="D843"/>
  <c r="G843"/>
  <c r="D863"/>
  <c r="G863"/>
  <c r="G830"/>
  <c r="D830"/>
  <c r="D820"/>
  <c r="G820"/>
  <c r="G774"/>
  <c r="G797"/>
  <c r="D797"/>
  <c r="D764"/>
  <c r="G764"/>
  <c r="J673"/>
  <c r="J674"/>
  <c r="G695"/>
  <c r="D695"/>
  <c r="D664"/>
  <c r="G664"/>
  <c r="G631"/>
  <c r="D631"/>
  <c r="G598"/>
  <c r="D598"/>
  <c r="G532"/>
  <c r="D532"/>
  <c r="D564"/>
  <c r="G564"/>
  <c r="J2761"/>
  <c r="J2759"/>
  <c r="J2758"/>
  <c r="J2757"/>
  <c r="J2755"/>
  <c r="J2754"/>
  <c r="J2753"/>
  <c r="J2752"/>
  <c r="J2751"/>
  <c r="J2749"/>
  <c r="J2748"/>
  <c r="J2747"/>
  <c r="J2744"/>
  <c r="J2743"/>
  <c r="J2742"/>
  <c r="J2741"/>
  <c r="J2740"/>
  <c r="J2727"/>
  <c r="J2711"/>
  <c r="J2696"/>
  <c r="J2692"/>
  <c r="J2691"/>
  <c r="J2689"/>
  <c r="J2687"/>
  <c r="J2686"/>
  <c r="J2682"/>
  <c r="J2678"/>
  <c r="J2676"/>
  <c r="J2662"/>
  <c r="J2599"/>
  <c r="J2595"/>
  <c r="J2594"/>
  <c r="J2586"/>
  <c r="J2585"/>
  <c r="J2580"/>
  <c r="J2566"/>
  <c r="J2564"/>
  <c r="J2561"/>
  <c r="J2554"/>
  <c r="J2551"/>
  <c r="J2549"/>
  <c r="J2548"/>
  <c r="J2546"/>
  <c r="J2388"/>
  <c r="J2384"/>
  <c r="J2383"/>
  <c r="J2381"/>
  <c r="J2380"/>
  <c r="J2378"/>
  <c r="J2368"/>
  <c r="J2365"/>
  <c r="J1780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48"/>
  <c r="J1746"/>
  <c r="J1744"/>
  <c r="J1743"/>
  <c r="J1741"/>
  <c r="J1740"/>
  <c r="J1739"/>
  <c r="J1736"/>
  <c r="J1734"/>
  <c r="J1731"/>
  <c r="J1728"/>
  <c r="J1727"/>
  <c r="J1726"/>
  <c r="J1725"/>
  <c r="J1717"/>
  <c r="J1713"/>
  <c r="J1712"/>
  <c r="J1710"/>
  <c r="J1703"/>
  <c r="J1698"/>
  <c r="J1697"/>
  <c r="J1686"/>
  <c r="J1684"/>
  <c r="J1682"/>
  <c r="J1681"/>
  <c r="J1680"/>
  <c r="J1679"/>
  <c r="J1678"/>
  <c r="J1677"/>
  <c r="J1676"/>
  <c r="J1675"/>
  <c r="J1674"/>
  <c r="J1672"/>
  <c r="J1671"/>
  <c r="J1670"/>
  <c r="J1669"/>
  <c r="J1667"/>
  <c r="J1666"/>
  <c r="J1665"/>
  <c r="J1664"/>
  <c r="J1663"/>
  <c r="J1621"/>
  <c r="J1619"/>
  <c r="J1617"/>
  <c r="J1616"/>
  <c r="J1615"/>
  <c r="J1614"/>
  <c r="J1613"/>
  <c r="J1612"/>
  <c r="J1611"/>
  <c r="J1610"/>
  <c r="J1609"/>
  <c r="J1607"/>
  <c r="J1604"/>
  <c r="J1602"/>
  <c r="J1601"/>
  <c r="J1600"/>
  <c r="J1599"/>
  <c r="J1598"/>
  <c r="J1588"/>
  <c r="J1586"/>
  <c r="J1583"/>
  <c r="J1581"/>
  <c r="J1580"/>
  <c r="J1579"/>
  <c r="J1578"/>
  <c r="J1577"/>
  <c r="J1576"/>
  <c r="J1574"/>
  <c r="J1573"/>
  <c r="J1572"/>
  <c r="J1571"/>
  <c r="J1567"/>
  <c r="J1566"/>
  <c r="J1565"/>
  <c r="J1543"/>
  <c r="J1539"/>
  <c r="J1525"/>
  <c r="J1523"/>
  <c r="J1521"/>
  <c r="J1520"/>
  <c r="J1519"/>
  <c r="J1518"/>
  <c r="J1517"/>
  <c r="J1515"/>
  <c r="J1514"/>
  <c r="J1513"/>
  <c r="J1511"/>
  <c r="J1510"/>
  <c r="J1506"/>
  <c r="J1505"/>
  <c r="J1502"/>
  <c r="J1492"/>
  <c r="J1490"/>
  <c r="J1488"/>
  <c r="J1487"/>
  <c r="J1486"/>
  <c r="J1485"/>
  <c r="J1484"/>
  <c r="J1483"/>
  <c r="J1482"/>
  <c r="J1481"/>
  <c r="J1480"/>
  <c r="J1478"/>
  <c r="J1477"/>
  <c r="J1476"/>
  <c r="J1475"/>
  <c r="J1473"/>
  <c r="J1472"/>
  <c r="J1471"/>
  <c r="J1470"/>
  <c r="J1469"/>
  <c r="J1459"/>
  <c r="J1457"/>
  <c r="J1455"/>
  <c r="J1454"/>
  <c r="J1452"/>
  <c r="J1451"/>
  <c r="J1450"/>
  <c r="J1449"/>
  <c r="J1447"/>
  <c r="J1445"/>
  <c r="J1444"/>
  <c r="J1440"/>
  <c r="J1439"/>
  <c r="J1437"/>
  <c r="J1436"/>
  <c r="J1425"/>
  <c r="J1423"/>
  <c r="J1421"/>
  <c r="J1420"/>
  <c r="J1419"/>
  <c r="J1418"/>
  <c r="J1417"/>
  <c r="J1416"/>
  <c r="J1415"/>
  <c r="J1414"/>
  <c r="J1413"/>
  <c r="J1411"/>
  <c r="J1410"/>
  <c r="J1409"/>
  <c r="J1408"/>
  <c r="J1406"/>
  <c r="J1405"/>
  <c r="J1404"/>
  <c r="J1403"/>
  <c r="J1402"/>
  <c r="J1360"/>
  <c r="J1356"/>
  <c r="J1355"/>
  <c r="J1354"/>
  <c r="J1353"/>
  <c r="J1352"/>
  <c r="J1351"/>
  <c r="J1350"/>
  <c r="J1349"/>
  <c r="J1348"/>
  <c r="J1346"/>
  <c r="J1345"/>
  <c r="J1341"/>
  <c r="J1340"/>
  <c r="J1339"/>
  <c r="J1338"/>
  <c r="J1337"/>
  <c r="J1325"/>
  <c r="J1321"/>
  <c r="J1320"/>
  <c r="J1319"/>
  <c r="J1318"/>
  <c r="J1315"/>
  <c r="J1311"/>
  <c r="J1310"/>
  <c r="J1306"/>
  <c r="J1305"/>
  <c r="J1302"/>
  <c r="J1292"/>
  <c r="J1290"/>
  <c r="J1288"/>
  <c r="J1287"/>
  <c r="J1286"/>
  <c r="J1285"/>
  <c r="J1284"/>
  <c r="J1283"/>
  <c r="J1282"/>
  <c r="J1281"/>
  <c r="J1280"/>
  <c r="J1278"/>
  <c r="J1277"/>
  <c r="J1276"/>
  <c r="J1275"/>
  <c r="J1273"/>
  <c r="J1272"/>
  <c r="J1271"/>
  <c r="J1270"/>
  <c r="J1269"/>
  <c r="J1259"/>
  <c r="J1257"/>
  <c r="J1255"/>
  <c r="J1254"/>
  <c r="J1253"/>
  <c r="J1252"/>
  <c r="J1251"/>
  <c r="J1250"/>
  <c r="J1249"/>
  <c r="J1248"/>
  <c r="J1247"/>
  <c r="J1245"/>
  <c r="J1244"/>
  <c r="J1243"/>
  <c r="J1242"/>
  <c r="J1240"/>
  <c r="J1239"/>
  <c r="J1237"/>
  <c r="J1236"/>
  <c r="J1222"/>
  <c r="J1220"/>
  <c r="J1219"/>
  <c r="J1217"/>
  <c r="J1216"/>
  <c r="J1215"/>
  <c r="J1214"/>
  <c r="J1213"/>
  <c r="J1212"/>
  <c r="J1211"/>
  <c r="J1210"/>
  <c r="J1209"/>
  <c r="J1208"/>
  <c r="J1207"/>
  <c r="J1206"/>
  <c r="J1205"/>
  <c r="J1203"/>
  <c r="J1202"/>
  <c r="J1201"/>
  <c r="J1200"/>
  <c r="J1199"/>
  <c r="J1191"/>
  <c r="J1187"/>
  <c r="J1186"/>
  <c r="J1185"/>
  <c r="J1182"/>
  <c r="J1181"/>
  <c r="J1179"/>
  <c r="J1177"/>
  <c r="J1176"/>
  <c r="J1174"/>
  <c r="J1173"/>
  <c r="J1172"/>
  <c r="J1171"/>
  <c r="J1169"/>
  <c r="J1168"/>
  <c r="J1160"/>
  <c r="J1158"/>
  <c r="J1156"/>
  <c r="J1155"/>
  <c r="J1154"/>
  <c r="J1153"/>
  <c r="J1152"/>
  <c r="J1151"/>
  <c r="J1150"/>
  <c r="J1149"/>
  <c r="J1148"/>
  <c r="J1147"/>
  <c r="J1146"/>
  <c r="J1145"/>
  <c r="J1144"/>
  <c r="J1142"/>
  <c r="J1141"/>
  <c r="J1140"/>
  <c r="J1139"/>
  <c r="J1137"/>
  <c r="J1126"/>
  <c r="J1124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958"/>
  <c r="J954"/>
  <c r="J948"/>
  <c r="J944"/>
  <c r="J943"/>
  <c r="J927"/>
  <c r="J925"/>
  <c r="J923"/>
  <c r="J922"/>
  <c r="J915"/>
  <c r="J914"/>
  <c r="J913"/>
  <c r="J912"/>
  <c r="J907"/>
  <c r="J896"/>
  <c r="J892"/>
  <c r="J891"/>
  <c r="J884"/>
  <c r="J882"/>
  <c r="J863"/>
  <c r="J859"/>
  <c r="J858"/>
  <c r="J857"/>
  <c r="J856"/>
  <c r="J855"/>
  <c r="J853"/>
  <c r="J851"/>
  <c r="J849"/>
  <c r="J844"/>
  <c r="J843"/>
  <c r="J840"/>
  <c r="J830"/>
  <c r="J826"/>
  <c r="J825"/>
  <c r="J823"/>
  <c r="J820"/>
  <c r="J818"/>
  <c r="J816"/>
  <c r="J815"/>
  <c r="J811"/>
  <c r="J810"/>
  <c r="J797"/>
  <c r="J795"/>
  <c r="J793"/>
  <c r="J792"/>
  <c r="J790"/>
  <c r="J787"/>
  <c r="J785"/>
  <c r="J784"/>
  <c r="J783"/>
  <c r="J782"/>
  <c r="J781"/>
  <c r="J774"/>
  <c r="J764"/>
  <c r="J761"/>
  <c r="J760"/>
  <c r="J759"/>
  <c r="J758"/>
  <c r="J757"/>
  <c r="J754"/>
  <c r="J752"/>
  <c r="J751"/>
  <c r="J750"/>
  <c r="J749"/>
  <c r="J748"/>
  <c r="J746"/>
  <c r="J745"/>
  <c r="J727"/>
  <c r="J723"/>
  <c r="J715"/>
  <c r="J711"/>
  <c r="J695"/>
  <c r="J693"/>
  <c r="J692"/>
  <c r="J691"/>
  <c r="J690"/>
  <c r="J688"/>
  <c r="J685"/>
  <c r="J683"/>
  <c r="J681"/>
  <c r="J680"/>
  <c r="J679"/>
  <c r="J677"/>
  <c r="J676"/>
  <c r="J675"/>
  <c r="J664"/>
  <c r="J662"/>
  <c r="J660"/>
  <c r="J659"/>
  <c r="J658"/>
  <c r="J657"/>
  <c r="J654"/>
  <c r="J652"/>
  <c r="J650"/>
  <c r="J649"/>
  <c r="J645"/>
  <c r="J644"/>
  <c r="J641"/>
  <c r="J631"/>
  <c r="J629"/>
  <c r="J627"/>
  <c r="J626"/>
  <c r="J624"/>
  <c r="J621"/>
  <c r="J619"/>
  <c r="J617"/>
  <c r="J616"/>
  <c r="J612"/>
  <c r="J611"/>
  <c r="J608"/>
  <c r="J598"/>
  <c r="J596"/>
  <c r="J595"/>
  <c r="J594"/>
  <c r="J593"/>
  <c r="J592"/>
  <c r="J591"/>
  <c r="J588"/>
  <c r="J586"/>
  <c r="J584"/>
  <c r="J583"/>
  <c r="J579"/>
  <c r="J578"/>
  <c r="J564"/>
  <c r="J562"/>
  <c r="J561"/>
  <c r="J559"/>
  <c r="J558"/>
  <c r="J557"/>
  <c r="J552"/>
  <c r="J551"/>
  <c r="J550"/>
  <c r="J549"/>
  <c r="J547"/>
  <c r="J545"/>
  <c r="J544"/>
  <c r="J532"/>
  <c r="J530"/>
  <c r="J528"/>
  <c r="J527"/>
  <c r="J526"/>
  <c r="J525"/>
  <c r="J520"/>
  <c r="J518"/>
  <c r="J517"/>
  <c r="J513"/>
  <c r="J512"/>
  <c r="J509"/>
  <c r="J499"/>
  <c r="J497"/>
  <c r="J496"/>
  <c r="J495"/>
  <c r="J494"/>
  <c r="J493"/>
  <c r="J492"/>
  <c r="J491"/>
  <c r="J489"/>
  <c r="J488"/>
  <c r="J487"/>
  <c r="J486"/>
  <c r="J485"/>
  <c r="J484"/>
  <c r="J483"/>
  <c r="J482"/>
  <c r="J481"/>
  <c r="J480"/>
  <c r="J479"/>
  <c r="J478"/>
  <c r="J477"/>
  <c r="J476"/>
  <c r="H373"/>
  <c r="F373"/>
  <c r="E373"/>
  <c r="C373"/>
  <c r="K373"/>
  <c r="I373"/>
  <c r="K371"/>
  <c r="K370"/>
  <c r="K369"/>
  <c r="K368"/>
  <c r="K367"/>
  <c r="K365"/>
  <c r="K364"/>
  <c r="K363"/>
  <c r="K362"/>
  <c r="K361"/>
  <c r="K360"/>
  <c r="K359"/>
  <c r="K358"/>
  <c r="J358" s="1"/>
  <c r="K357"/>
  <c r="K356"/>
  <c r="K355"/>
  <c r="K353"/>
  <c r="K352"/>
  <c r="K351"/>
  <c r="K350"/>
  <c r="I356"/>
  <c r="I357"/>
  <c r="I359"/>
  <c r="I360"/>
  <c r="I361"/>
  <c r="I362"/>
  <c r="I363"/>
  <c r="I364"/>
  <c r="I365"/>
  <c r="I367"/>
  <c r="I368"/>
  <c r="I369"/>
  <c r="I370"/>
  <c r="I371"/>
  <c r="I351"/>
  <c r="I352"/>
  <c r="I353"/>
  <c r="I355"/>
  <c r="I350"/>
  <c r="J53"/>
  <c r="J67"/>
  <c r="J60"/>
  <c r="D73"/>
  <c r="D72"/>
  <c r="D9" s="1"/>
  <c r="G73"/>
  <c r="G72"/>
  <c r="G9" s="1"/>
  <c r="D54"/>
  <c r="J73"/>
  <c r="J64"/>
  <c r="J56"/>
  <c r="J726" l="1"/>
  <c r="J722"/>
  <c r="J714"/>
  <c r="J710"/>
  <c r="J712"/>
  <c r="J716"/>
  <c r="J720"/>
  <c r="J724"/>
  <c r="J728"/>
  <c r="J717"/>
  <c r="J725"/>
  <c r="G1090"/>
  <c r="J368"/>
  <c r="I372"/>
  <c r="I18" s="1"/>
  <c r="K372"/>
  <c r="K18" s="1"/>
  <c r="G1079"/>
  <c r="G1083"/>
  <c r="G1087"/>
  <c r="H1092"/>
  <c r="H22" s="1"/>
  <c r="I1092"/>
  <c r="I22" s="1"/>
  <c r="C1092"/>
  <c r="C22" s="1"/>
  <c r="K1092"/>
  <c r="F1092"/>
  <c r="F22" s="1"/>
  <c r="G1072"/>
  <c r="I729"/>
  <c r="I21" s="1"/>
  <c r="K729"/>
  <c r="K21" s="1"/>
  <c r="D1089"/>
  <c r="D1085"/>
  <c r="K2185"/>
  <c r="G1080"/>
  <c r="I2185"/>
  <c r="C1816"/>
  <c r="C23" s="1"/>
  <c r="J355"/>
  <c r="F1816"/>
  <c r="F23" s="1"/>
  <c r="K1816"/>
  <c r="K23" s="1"/>
  <c r="H1816"/>
  <c r="H23" s="1"/>
  <c r="E1816"/>
  <c r="E23" s="1"/>
  <c r="I1816"/>
  <c r="I23" s="1"/>
  <c r="J360"/>
  <c r="J1089"/>
  <c r="J1077"/>
  <c r="J1073"/>
  <c r="D1076"/>
  <c r="D1072"/>
  <c r="J1081"/>
  <c r="J1085"/>
  <c r="G1091"/>
  <c r="J718"/>
  <c r="J362"/>
  <c r="G1088"/>
  <c r="G1075"/>
  <c r="G1084"/>
  <c r="G1086"/>
  <c r="G1071"/>
  <c r="J63"/>
  <c r="J58"/>
  <c r="D1090"/>
  <c r="D1086"/>
  <c r="D1082"/>
  <c r="G1078"/>
  <c r="G1082"/>
  <c r="G1074"/>
  <c r="G1070"/>
  <c r="J373"/>
  <c r="D1079"/>
  <c r="D1075"/>
  <c r="D1088"/>
  <c r="D1084"/>
  <c r="J1071"/>
  <c r="J66"/>
  <c r="G1076"/>
  <c r="J55"/>
  <c r="D1078"/>
  <c r="D1074"/>
  <c r="D1091"/>
  <c r="D1087"/>
  <c r="D1083"/>
  <c r="J69"/>
  <c r="D1080"/>
  <c r="G1073"/>
  <c r="G1077"/>
  <c r="G1081"/>
  <c r="G1085"/>
  <c r="G1089"/>
  <c r="J71"/>
  <c r="D373"/>
  <c r="J1074"/>
  <c r="J1078"/>
  <c r="J1082"/>
  <c r="J1086"/>
  <c r="J1090"/>
  <c r="D1081"/>
  <c r="D1077"/>
  <c r="D1073"/>
  <c r="D57"/>
  <c r="J1072"/>
  <c r="J1076"/>
  <c r="J1080"/>
  <c r="J1084"/>
  <c r="J1088"/>
  <c r="J70"/>
  <c r="J1075"/>
  <c r="J1079"/>
  <c r="J1087"/>
  <c r="J1091"/>
  <c r="D58"/>
  <c r="D66"/>
  <c r="D70"/>
  <c r="G66"/>
  <c r="J57"/>
  <c r="J68"/>
  <c r="D53"/>
  <c r="D61"/>
  <c r="D65"/>
  <c r="G71"/>
  <c r="G53"/>
  <c r="G57"/>
  <c r="G61"/>
  <c r="G65"/>
  <c r="J365"/>
  <c r="J369"/>
  <c r="D1070"/>
  <c r="J1070"/>
  <c r="D50"/>
  <c r="J50"/>
  <c r="D60"/>
  <c r="G50"/>
  <c r="G58"/>
  <c r="G56"/>
  <c r="G60"/>
  <c r="G64"/>
  <c r="D62"/>
  <c r="D51"/>
  <c r="D55"/>
  <c r="D59"/>
  <c r="D63"/>
  <c r="D67"/>
  <c r="D71"/>
  <c r="G69"/>
  <c r="G51"/>
  <c r="G55"/>
  <c r="G59"/>
  <c r="G63"/>
  <c r="G67"/>
  <c r="J54"/>
  <c r="G373"/>
  <c r="J370"/>
  <c r="D56"/>
  <c r="D64"/>
  <c r="G70"/>
  <c r="G68"/>
  <c r="D69"/>
  <c r="J61"/>
  <c r="J65"/>
  <c r="G54"/>
  <c r="G62"/>
  <c r="J62"/>
  <c r="J59"/>
  <c r="D68"/>
  <c r="G681"/>
  <c r="D681"/>
  <c r="J372" l="1"/>
  <c r="J18" s="1"/>
  <c r="G1092"/>
  <c r="G22" s="1"/>
  <c r="K22"/>
  <c r="J1092"/>
  <c r="J22" s="1"/>
  <c r="J729"/>
  <c r="J21" s="1"/>
  <c r="G518"/>
  <c r="D518"/>
  <c r="G617"/>
  <c r="D617"/>
  <c r="J51" l="1"/>
  <c r="J72"/>
  <c r="J9" s="1"/>
  <c r="E1071"/>
  <c r="E1092" s="1"/>
  <c r="D1371"/>
  <c r="D1092" l="1"/>
  <c r="D22" s="1"/>
  <c r="E22"/>
  <c r="D1071"/>
</calcChain>
</file>

<file path=xl/sharedStrings.xml><?xml version="1.0" encoding="utf-8"?>
<sst xmlns="http://schemas.openxmlformats.org/spreadsheetml/2006/main" count="6333" uniqueCount="479">
  <si>
    <t>جدول (73)</t>
  </si>
  <si>
    <t>Table (73)</t>
  </si>
  <si>
    <t>أهم المجموعات المحصولية</t>
  </si>
  <si>
    <t>MAIN CROP GROUPS</t>
  </si>
  <si>
    <t>المساحة: ألف هكتار     الانتاجية: كجم/هكتار     الانتاج: الف طن</t>
  </si>
  <si>
    <t xml:space="preserve">Area: 1000 Ha    Yield: Kg/Ha Production: 1000MT     </t>
  </si>
  <si>
    <t>البند</t>
  </si>
  <si>
    <t>ITEM</t>
  </si>
  <si>
    <t>المساحة</t>
  </si>
  <si>
    <t>الانتاجية</t>
  </si>
  <si>
    <t>الانتاج</t>
  </si>
  <si>
    <t>Area</t>
  </si>
  <si>
    <t>Yield</t>
  </si>
  <si>
    <t>Prod.</t>
  </si>
  <si>
    <t>الحبوب</t>
  </si>
  <si>
    <t>CEREALS</t>
  </si>
  <si>
    <t>الدرنات والجذور</t>
  </si>
  <si>
    <t>ROOTS &amp; TUBERS</t>
  </si>
  <si>
    <t>المحاصيل السكرية</t>
  </si>
  <si>
    <t>-</t>
  </si>
  <si>
    <t>SUGAR CROPS</t>
  </si>
  <si>
    <t>البقوليات</t>
  </si>
  <si>
    <t>PULSES</t>
  </si>
  <si>
    <t>البذورالزيتية</t>
  </si>
  <si>
    <t>OIL SEED</t>
  </si>
  <si>
    <t>الخضر</t>
  </si>
  <si>
    <t>VEGETABLES</t>
  </si>
  <si>
    <t>الفاكهه</t>
  </si>
  <si>
    <t>FRUITS</t>
  </si>
  <si>
    <t>التمور</t>
  </si>
  <si>
    <t>DATES</t>
  </si>
  <si>
    <t>الالياف</t>
  </si>
  <si>
    <t>FIBERS</t>
  </si>
  <si>
    <t>التبغ</t>
  </si>
  <si>
    <t>TOBACCO</t>
  </si>
  <si>
    <t>الاعلاف الخضراء</t>
  </si>
  <si>
    <t>GREEN FODDERS</t>
  </si>
  <si>
    <t>التوابل</t>
  </si>
  <si>
    <t>Spices</t>
  </si>
  <si>
    <t>جدول (74)</t>
  </si>
  <si>
    <t>Table (74)</t>
  </si>
  <si>
    <t>جملة الحبوب</t>
  </si>
  <si>
    <t>Total Cereals</t>
  </si>
  <si>
    <t>الدول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</si>
  <si>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</si>
  <si>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</si>
  <si>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</si>
  <si>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</si>
  <si>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</si>
  <si>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</si>
  <si>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</si>
  <si>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</si>
  <si>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</si>
  <si>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</si>
  <si>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</si>
  <si>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</si>
  <si>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</si>
  <si>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</si>
  <si>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</si>
  <si>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</si>
  <si>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</si>
  <si>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</si>
  <si>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</si>
  <si>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</si>
  <si>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</si>
  <si>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</si>
  <si>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</si>
  <si>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</si>
  <si>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</si>
  <si>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</si>
  <si>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</si>
  <si>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</si>
  <si>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</si>
  <si>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</si>
  <si>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</si>
  <si>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</si>
  <si>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</si>
  <si>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</si>
  <si>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</si>
  <si>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</si>
  <si>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</si>
  <si>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</si>
  <si>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</si>
  <si>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</si>
  <si>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</si>
  <si>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</si>
  <si>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</si>
  <si>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</si>
  <si>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</si>
  <si>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جدول (75)</t>
  </si>
  <si>
    <t>Table (75)</t>
  </si>
  <si>
    <t>القمح</t>
  </si>
  <si>
    <t>WHEAT</t>
  </si>
  <si>
    <t>جدول (76)</t>
  </si>
  <si>
    <t>Table (76)</t>
  </si>
  <si>
    <t>الشعير</t>
  </si>
  <si>
    <t>BARLEY</t>
  </si>
  <si>
    <t>جدول (77)</t>
  </si>
  <si>
    <t>Table (77)</t>
  </si>
  <si>
    <t>الذره الشامية</t>
  </si>
  <si>
    <t>MAIZE</t>
  </si>
  <si>
    <t>الكويت*</t>
  </si>
  <si>
    <t>*</t>
  </si>
  <si>
    <t>جدول (78)</t>
  </si>
  <si>
    <t>Table (78)</t>
  </si>
  <si>
    <t>الذره الرفيعة والدخن</t>
  </si>
  <si>
    <t>SORGHUM AND MILLET</t>
  </si>
  <si>
    <t>جدول (79)</t>
  </si>
  <si>
    <t>Table (79)</t>
  </si>
  <si>
    <t>الارز</t>
  </si>
  <si>
    <t>RICE</t>
  </si>
  <si>
    <t>جدول (80)</t>
  </si>
  <si>
    <t>Table (80)</t>
  </si>
  <si>
    <t>جدول (81)</t>
  </si>
  <si>
    <t>Table (81)</t>
  </si>
  <si>
    <t>ROOTS AND TUBERS</t>
  </si>
  <si>
    <t>جدول (82)</t>
  </si>
  <si>
    <t>Table (82)</t>
  </si>
  <si>
    <t>البطاطس</t>
  </si>
  <si>
    <t>POTATOES</t>
  </si>
  <si>
    <t>جدول (83)</t>
  </si>
  <si>
    <t>Table (83)</t>
  </si>
  <si>
    <t xml:space="preserve">درانات أخري (البطاطا الحلوة، القلقاس، اليام، الكسافا) </t>
  </si>
  <si>
    <t xml:space="preserve">Other TUBERS (Sweet Potato, Taro, Yam, Cassava) </t>
  </si>
  <si>
    <t>جدول (84)</t>
  </si>
  <si>
    <t>Table (84)</t>
  </si>
  <si>
    <t>المساحة : ألف هكتار</t>
  </si>
  <si>
    <t xml:space="preserve">Area : 1000 Ha    </t>
  </si>
  <si>
    <t>الدولة</t>
  </si>
  <si>
    <t>جدول (85)</t>
  </si>
  <si>
    <t>Table (85)</t>
  </si>
  <si>
    <t>قصب السكر</t>
  </si>
  <si>
    <t>SUGAR CANE</t>
  </si>
  <si>
    <t>المساحة: ألف هكتار        الانتاجية: كجم/هكتار     الانتاج: الف طن</t>
  </si>
  <si>
    <t>Area: 1000 Ha        Yield: Kg/Ha          Production: 1000MT</t>
  </si>
  <si>
    <t>جدول (86)</t>
  </si>
  <si>
    <t>Table (86)</t>
  </si>
  <si>
    <t>الشوندر السكري</t>
  </si>
  <si>
    <t>SUGAR BEET</t>
  </si>
  <si>
    <t>جدول (87)</t>
  </si>
  <si>
    <t>Table (87)</t>
  </si>
  <si>
    <t>السكر الخام</t>
  </si>
  <si>
    <t>RAW SUGAR</t>
  </si>
  <si>
    <t>الانتاج : الف طن</t>
  </si>
  <si>
    <t>Production : 1000 M.T</t>
  </si>
  <si>
    <t>جدول (88)</t>
  </si>
  <si>
    <t>Table (88)</t>
  </si>
  <si>
    <t>جدول (89)</t>
  </si>
  <si>
    <t>Table (89)</t>
  </si>
  <si>
    <t>الفول الجاف</t>
  </si>
  <si>
    <t>DRY BROAD BEANS</t>
  </si>
  <si>
    <t>جدول (90)</t>
  </si>
  <si>
    <t>Table (90)</t>
  </si>
  <si>
    <t>الفاصوليا الجافة</t>
  </si>
  <si>
    <t>DRY BEANS</t>
  </si>
  <si>
    <t>جدول (91)</t>
  </si>
  <si>
    <t>Table (91)</t>
  </si>
  <si>
    <t>البازلاء الجافة</t>
  </si>
  <si>
    <t>DRY PEAS</t>
  </si>
  <si>
    <t>جدول (92)</t>
  </si>
  <si>
    <t>Table (92)</t>
  </si>
  <si>
    <t>العدس</t>
  </si>
  <si>
    <t>LENTILS</t>
  </si>
  <si>
    <t>جدول (93)</t>
  </si>
  <si>
    <t>Table (93)</t>
  </si>
  <si>
    <t>الحمص</t>
  </si>
  <si>
    <t>جدول (94)</t>
  </si>
  <si>
    <t>Table (94)</t>
  </si>
  <si>
    <t>جدول (95)</t>
  </si>
  <si>
    <t>Table (95)</t>
  </si>
  <si>
    <t>البذور الزيتية والزيتون</t>
  </si>
  <si>
    <t>جدول (96)</t>
  </si>
  <si>
    <t>Table (96)</t>
  </si>
  <si>
    <t>الفول السوداني</t>
  </si>
  <si>
    <t>Groundnuts</t>
  </si>
  <si>
    <t>جدول (97)</t>
  </si>
  <si>
    <t>Table (97)</t>
  </si>
  <si>
    <t>السمسم</t>
  </si>
  <si>
    <t>جدول (98)</t>
  </si>
  <si>
    <t>Table (98)</t>
  </si>
  <si>
    <t>زهرة الشمس</t>
  </si>
  <si>
    <t>SUNFLOWER</t>
  </si>
  <si>
    <t>جدول (99)</t>
  </si>
  <si>
    <t>Table (99)</t>
  </si>
  <si>
    <t>الزيتون</t>
  </si>
  <si>
    <t>جدول (100)</t>
  </si>
  <si>
    <t>Table (100)</t>
  </si>
  <si>
    <t>فول الصويا</t>
  </si>
  <si>
    <t>SOYABEANS</t>
  </si>
  <si>
    <t>Table (101)</t>
  </si>
  <si>
    <t>بذرة القطن</t>
  </si>
  <si>
    <t>Table (102)</t>
  </si>
  <si>
    <t>بذور زيتية أخري</t>
  </si>
  <si>
    <t>Other Oil Seeds</t>
  </si>
  <si>
    <t>Table (103)</t>
  </si>
  <si>
    <t>انتاج زيت الزيتون</t>
  </si>
  <si>
    <t>Olive Oil Production</t>
  </si>
  <si>
    <t>الانتاج: الف طن</t>
  </si>
  <si>
    <t>Production: 1000MT</t>
  </si>
  <si>
    <t>Table (104)</t>
  </si>
  <si>
    <t xml:space="preserve"> الزيوت النباتية</t>
  </si>
  <si>
    <t>Vegetable Oils</t>
  </si>
  <si>
    <t>Table (105)</t>
  </si>
  <si>
    <t>إجمالي الزيوت النباتية</t>
  </si>
  <si>
    <t>Total Vegetable Oils</t>
  </si>
  <si>
    <t>Table (106)</t>
  </si>
  <si>
    <t>Table (107)</t>
  </si>
  <si>
    <t>الطماطم</t>
  </si>
  <si>
    <t>TOMATOES</t>
  </si>
  <si>
    <t>جدول (108)</t>
  </si>
  <si>
    <t>Table (108)</t>
  </si>
  <si>
    <t>البصل الجاف</t>
  </si>
  <si>
    <t>Area, Production &amp; Yield of Dry Onion</t>
  </si>
  <si>
    <t>جدول (109)</t>
  </si>
  <si>
    <t>Table (109)</t>
  </si>
  <si>
    <t>البصل الأخضر</t>
  </si>
  <si>
    <t>Green ONIONS</t>
  </si>
  <si>
    <t>جدول (110)</t>
  </si>
  <si>
    <t>Table (110)</t>
  </si>
  <si>
    <t>البطيخ</t>
  </si>
  <si>
    <t>WATERMELONS</t>
  </si>
  <si>
    <t>فى الجزائر يشمل علي البطيخ والشمام.</t>
  </si>
  <si>
    <t>*يشمل البطيخ والدلاع</t>
  </si>
  <si>
    <t>جدول (111)</t>
  </si>
  <si>
    <t>Table (111)</t>
  </si>
  <si>
    <t>الشمام والكنتالوب</t>
  </si>
  <si>
    <t>MELONS</t>
  </si>
  <si>
    <t>جدول (112)</t>
  </si>
  <si>
    <t>Table (112)</t>
  </si>
  <si>
    <t>الباذنجان</t>
  </si>
  <si>
    <t>جدول (113)</t>
  </si>
  <si>
    <t>Table (113)</t>
  </si>
  <si>
    <t>البازلاء الخضراء</t>
  </si>
  <si>
    <t>GREEN PEAS</t>
  </si>
  <si>
    <t>جدول (114)</t>
  </si>
  <si>
    <t>Table (114)</t>
  </si>
  <si>
    <t>الزهرة</t>
  </si>
  <si>
    <t>جدول (115)</t>
  </si>
  <si>
    <t>Table (115)</t>
  </si>
  <si>
    <t>الملفوف (الكرنب)</t>
  </si>
  <si>
    <t>جدول (116)</t>
  </si>
  <si>
    <t>Table (116)</t>
  </si>
  <si>
    <t>الخيار والقثاء</t>
  </si>
  <si>
    <t>جدول (117)</t>
  </si>
  <si>
    <t>Table (117)</t>
  </si>
  <si>
    <t>فاصوليا خضراء</t>
  </si>
  <si>
    <t>جدول (118)</t>
  </si>
  <si>
    <t>Table (118)</t>
  </si>
  <si>
    <t>الجزر</t>
  </si>
  <si>
    <t>جدول (119)</t>
  </si>
  <si>
    <t>Table (119)</t>
  </si>
  <si>
    <t>الثوم</t>
  </si>
  <si>
    <t>جدول (120)</t>
  </si>
  <si>
    <t>Table (120)</t>
  </si>
  <si>
    <t>الفول الاخضر</t>
  </si>
  <si>
    <t>BROAD BEANS, GREEN</t>
  </si>
  <si>
    <t>جدول (121)</t>
  </si>
  <si>
    <t>Table (121)</t>
  </si>
  <si>
    <t>الباميا</t>
  </si>
  <si>
    <t>جدول (122)</t>
  </si>
  <si>
    <t>Table (122)</t>
  </si>
  <si>
    <t>الفلفل الأخضر</t>
  </si>
  <si>
    <t>جدول (123)</t>
  </si>
  <si>
    <t>Table (123)</t>
  </si>
  <si>
    <t>الكوسة والقرع</t>
  </si>
  <si>
    <t>جدول (124)</t>
  </si>
  <si>
    <t>Table (124)</t>
  </si>
  <si>
    <t>الخرشوف</t>
  </si>
  <si>
    <t>Artichokes</t>
  </si>
  <si>
    <t>جدول (125)</t>
  </si>
  <si>
    <t>Table (125)</t>
  </si>
  <si>
    <t>الخس</t>
  </si>
  <si>
    <t>Lettuce and chicory</t>
  </si>
  <si>
    <t>جدول (126)</t>
  </si>
  <si>
    <t>Table (126)</t>
  </si>
  <si>
    <t>خضر أخري</t>
  </si>
  <si>
    <t>Other Vegetables</t>
  </si>
  <si>
    <t>جدول (127)</t>
  </si>
  <si>
    <t>Table (127)</t>
  </si>
  <si>
    <t>الفاكهة</t>
  </si>
  <si>
    <t>الانتاج : ألف طن  المساحة : الف هكتار    الاشجار :بالالف شجرة</t>
  </si>
  <si>
    <t xml:space="preserve">Production : 1000 MT      Area:1000 Ha    Trees: 1000     </t>
  </si>
  <si>
    <t>المساحة المثمرة</t>
  </si>
  <si>
    <t>الاشجار المثمرة</t>
  </si>
  <si>
    <t>جدول (128)</t>
  </si>
  <si>
    <t>Table (128)</t>
  </si>
  <si>
    <t>جدول (129)</t>
  </si>
  <si>
    <t>Table (129)</t>
  </si>
  <si>
    <t>التفاح</t>
  </si>
  <si>
    <t>جدول (130)</t>
  </si>
  <si>
    <t>Table (130)</t>
  </si>
  <si>
    <t>أجاص (كمثري)</t>
  </si>
  <si>
    <t>Pears</t>
  </si>
  <si>
    <t>جدول (131)</t>
  </si>
  <si>
    <t>Table (131)</t>
  </si>
  <si>
    <t>الخوخ والبرقوق</t>
  </si>
  <si>
    <t>جدول (132)</t>
  </si>
  <si>
    <t>Table (132)</t>
  </si>
  <si>
    <t>مشمش</t>
  </si>
  <si>
    <t>Apricots</t>
  </si>
  <si>
    <t>جدول (133)</t>
  </si>
  <si>
    <t>Table (133)</t>
  </si>
  <si>
    <t>التين</t>
  </si>
  <si>
    <t>FIGS</t>
  </si>
  <si>
    <t>جدول (134)</t>
  </si>
  <si>
    <t>Table (134)</t>
  </si>
  <si>
    <t>الرمان</t>
  </si>
  <si>
    <t>العنب</t>
  </si>
  <si>
    <t>GRAPES</t>
  </si>
  <si>
    <t>المانجو</t>
  </si>
  <si>
    <t>الموز</t>
  </si>
  <si>
    <t>الموالح</t>
  </si>
  <si>
    <t>CITRUS</t>
  </si>
  <si>
    <t>البرتقال</t>
  </si>
  <si>
    <t>ORANGES</t>
  </si>
  <si>
    <t>يوسفى</t>
  </si>
  <si>
    <t>جريب فروت</t>
  </si>
  <si>
    <t>الليمون</t>
  </si>
  <si>
    <t>موالح اخرى</t>
  </si>
  <si>
    <t>OTHER CITRUS</t>
  </si>
  <si>
    <t>فراولة</t>
  </si>
  <si>
    <t>ليمون حلو (سفرجل)</t>
  </si>
  <si>
    <t>فافاي (باباي)</t>
  </si>
  <si>
    <t>Papayas</t>
  </si>
  <si>
    <t>لوز وفستق ومكسرات أخري</t>
  </si>
  <si>
    <t>فاكهة أخري</t>
  </si>
  <si>
    <t>Other Fruits</t>
  </si>
  <si>
    <t>محاصيل الألياف</t>
  </si>
  <si>
    <t>Area, Production &amp; Yield of Cotton</t>
  </si>
  <si>
    <t>القطن الزهر</t>
  </si>
  <si>
    <t>التوابل والبهارات (اليانسون والكزبرة والشمر والكمون والحبة السوداء والقرفة والقرنفل والنعناع)</t>
  </si>
  <si>
    <t>Spices (Aniseed, badian, fennel, coriander, Black cumin, Cinnamon, Clove, Peppermint)</t>
  </si>
  <si>
    <t>(Grazing clover, Grazing barley,Grazing flowering, Other Grazing Crops)</t>
  </si>
  <si>
    <t xml:space="preserve">المساحة: ألف هكتار       </t>
  </si>
  <si>
    <t xml:space="preserve">Area: 1000 Ha        </t>
  </si>
  <si>
    <t>تونس*</t>
  </si>
  <si>
    <t>تشمل القرط واعلاف مستديمة وموسمية اخري وهندي وأشجار علفية</t>
  </si>
  <si>
    <t>الزرعات المحمية</t>
  </si>
  <si>
    <t>PROTECTED AGRICULTURE</t>
  </si>
  <si>
    <t>المساحة: ألف هكتار         الانتاج: الف طن</t>
  </si>
  <si>
    <t>Area: 1000 Ha        Production: 1000MT</t>
  </si>
  <si>
    <t>الدولـة</t>
  </si>
  <si>
    <t>الري الحديث</t>
  </si>
  <si>
    <t>MODREN IRRIGATION</t>
  </si>
  <si>
    <t xml:space="preserve">المساحة: ألف هكتار         </t>
  </si>
  <si>
    <t>COUNTRY</t>
  </si>
  <si>
    <t>جدول (60)</t>
  </si>
  <si>
    <t>Table (60)</t>
  </si>
  <si>
    <t>جدول (61)</t>
  </si>
  <si>
    <t>Table (61)</t>
  </si>
  <si>
    <t>جدول (62)</t>
  </si>
  <si>
    <t>Table (62)</t>
  </si>
  <si>
    <t>جدول (63)</t>
  </si>
  <si>
    <t>Table (63)</t>
  </si>
  <si>
    <t>جدول (64)</t>
  </si>
  <si>
    <t>Table (64)</t>
  </si>
  <si>
    <t>جدول (65)</t>
  </si>
  <si>
    <t>Table (65)</t>
  </si>
  <si>
    <t>جدول (66)</t>
  </si>
  <si>
    <t>Table (66)</t>
  </si>
  <si>
    <t>جدول (67)</t>
  </si>
  <si>
    <t>Table (67)</t>
  </si>
  <si>
    <t>جدول (68)</t>
  </si>
  <si>
    <t>Table (68)</t>
  </si>
  <si>
    <t>جدول (69)</t>
  </si>
  <si>
    <t>Table (69)</t>
  </si>
  <si>
    <t>جدول (70)</t>
  </si>
  <si>
    <t>Table (70)</t>
  </si>
  <si>
    <t>جدول (71)</t>
  </si>
  <si>
    <t>Table (71)</t>
  </si>
  <si>
    <t>جدول (72)</t>
  </si>
  <si>
    <t>Table (72)</t>
  </si>
  <si>
    <t>Pomegranate</t>
  </si>
  <si>
    <t xml:space="preserve"> Quince </t>
  </si>
  <si>
    <t xml:space="preserve"> Pistachio and Almond and Other nuts</t>
  </si>
  <si>
    <t>الأعلاف الخضراء</t>
  </si>
  <si>
    <t xml:space="preserve"> GREEN FODDERS</t>
  </si>
  <si>
    <t>الإنتاج النبــــــــاتي</t>
  </si>
  <si>
    <t>القسم الثالث</t>
  </si>
  <si>
    <t>Zucchini and Pumpkins</t>
  </si>
  <si>
    <t>Oil Seeds and Olive</t>
  </si>
  <si>
    <t>Olives</t>
  </si>
  <si>
    <t>World</t>
  </si>
  <si>
    <t>الوطن العربي</t>
  </si>
  <si>
    <t>العالم</t>
  </si>
  <si>
    <t>Arab Region</t>
  </si>
  <si>
    <t>Palestine*</t>
  </si>
  <si>
    <t>*Maize, green</t>
  </si>
  <si>
    <t>Qatar*</t>
  </si>
  <si>
    <t>فلسطين*</t>
  </si>
  <si>
    <t>قطر*</t>
  </si>
  <si>
    <t>تشمل الذرة الخضراء</t>
  </si>
  <si>
    <t>Other Cereals (Oats,Rye, Cereals, nes)</t>
  </si>
  <si>
    <t>Pulses,Total</t>
  </si>
  <si>
    <t>إجمالي البقوليات</t>
  </si>
  <si>
    <t>OTHER PULSES ( Cow peas dry,Pigeon peas,Pulses, nes)</t>
  </si>
  <si>
    <t>Cauliflowers and broccoli</t>
  </si>
  <si>
    <t>Cabbages and other brassicas</t>
  </si>
  <si>
    <t>الفلفل الجاف</t>
  </si>
  <si>
    <t>Chillies and peppers, green</t>
  </si>
  <si>
    <t>Apples</t>
  </si>
  <si>
    <t xml:space="preserve">Peaches and Plum </t>
  </si>
  <si>
    <t>Mangoes, mangosteens, guavas</t>
  </si>
  <si>
    <t>Bananas</t>
  </si>
  <si>
    <t>Tangerines, mandarins, clementines, satsumas</t>
  </si>
  <si>
    <t>Grapefruit (inc. pomelos)</t>
  </si>
  <si>
    <t>Lemons and limes</t>
  </si>
  <si>
    <t>Strawberries</t>
  </si>
  <si>
    <t>FIBRE CROPS (cotton,Jute,Fibre crops nes,Flax fibre and tow)</t>
  </si>
  <si>
    <t>بذرة تعدل لقطن زهر</t>
  </si>
  <si>
    <t>Tobacco, unmanufactured</t>
  </si>
  <si>
    <t>Cocoa beans, Coffee green, Tea</t>
  </si>
  <si>
    <t>حبوب الكاكاو والبن الأخضر والشاي</t>
  </si>
  <si>
    <t>حبوب أخري (الشوفان، التريتكال)</t>
  </si>
  <si>
    <t>بقول أخري (اللوبيا الجافة وبقول أخري)</t>
  </si>
  <si>
    <t>تشمل ذرة علفية</t>
  </si>
  <si>
    <t>الكتان</t>
  </si>
  <si>
    <t>الذرة الشامية</t>
  </si>
  <si>
    <t>الذرة الرفيعة والدخن</t>
  </si>
  <si>
    <t>الأرز</t>
  </si>
  <si>
    <t>حبوب أخري</t>
  </si>
  <si>
    <t>درنات وجذور أخري</t>
  </si>
  <si>
    <t>البن والكاكاو والشاي</t>
  </si>
  <si>
    <t>Other Cereals</t>
  </si>
  <si>
    <t>Other ROOTS &amp; TUBERS</t>
  </si>
  <si>
    <t>Cocoa, Coffee, Tea</t>
  </si>
  <si>
    <t>المصدر: الموقع الإلكتروني للمجلس العالمي لزيت الزيتون، والاستمارات الواردة من الدول العربية عام 2019م</t>
  </si>
  <si>
    <r>
      <t>PART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III</t>
    </r>
  </si>
  <si>
    <r>
      <t>PLANT(</t>
    </r>
    <r>
      <rPr>
        <b/>
        <sz val="10"/>
        <rFont val="Cambria"/>
        <family val="1"/>
      </rPr>
      <t>CROPS)</t>
    </r>
    <r>
      <rPr>
        <b/>
        <sz val="11"/>
        <rFont val="Times New Roman"/>
        <family val="1"/>
      </rPr>
      <t xml:space="preserve"> PRODUCTION</t>
    </r>
  </si>
  <si>
    <t>Production</t>
  </si>
  <si>
    <t xml:space="preserve">   Fruiting Trees</t>
  </si>
  <si>
    <t>جدول (135)</t>
  </si>
  <si>
    <t>جدول (136)</t>
  </si>
  <si>
    <t>جدول (137)</t>
  </si>
  <si>
    <t>جدول (138)</t>
  </si>
  <si>
    <t>جدول (139)</t>
  </si>
  <si>
    <t>Table (139)</t>
  </si>
  <si>
    <t>Table (138)</t>
  </si>
  <si>
    <t>Table (137)</t>
  </si>
  <si>
    <t>Table (136)</t>
  </si>
  <si>
    <t>Table (135)</t>
  </si>
  <si>
    <t>الزراعة العضوية</t>
  </si>
  <si>
    <t>Organic Agriculture</t>
  </si>
  <si>
    <t>FiBL and IFOAM, The World of Organic Agriculture Statistics and Emerging Trends,2013-2020</t>
  </si>
  <si>
    <t xml:space="preserve">المساحة:  هكتار         </t>
  </si>
  <si>
    <t xml:space="preserve">Area: Ha        </t>
  </si>
  <si>
    <t>8'660.00</t>
  </si>
  <si>
    <t>جدول (53)</t>
  </si>
  <si>
    <t>جدول (54)</t>
  </si>
  <si>
    <t>جدول (55)</t>
  </si>
  <si>
    <t>جدول (56)</t>
  </si>
  <si>
    <t>جدول (57)</t>
  </si>
  <si>
    <t>جدول (58)</t>
  </si>
  <si>
    <t>جدول (59)</t>
  </si>
  <si>
    <t>جدول (101)</t>
  </si>
  <si>
    <t>جدول (102)</t>
  </si>
  <si>
    <t>جدول (103)</t>
  </si>
  <si>
    <t>جدول (104)</t>
  </si>
  <si>
    <t>جدول (105)</t>
  </si>
  <si>
    <t>جدول (106)</t>
  </si>
  <si>
    <t>جدول (107)</t>
  </si>
  <si>
    <t>Table (53)</t>
  </si>
  <si>
    <t>Table (54)</t>
  </si>
  <si>
    <t>Table (55)</t>
  </si>
  <si>
    <t>Table (56)</t>
  </si>
  <si>
    <t>Table (57)</t>
  </si>
  <si>
    <t>Table (58)</t>
  </si>
  <si>
    <t>Table (59)</t>
  </si>
  <si>
    <t>Linen</t>
  </si>
  <si>
    <t xml:space="preserve"> Chick peas</t>
  </si>
  <si>
    <t>SESAME SEEDs</t>
  </si>
  <si>
    <t>Cotton Seeds</t>
  </si>
  <si>
    <t>Eggplant</t>
  </si>
  <si>
    <t xml:space="preserve">  CUCUMBERS AND GHERKINS</t>
  </si>
  <si>
    <t xml:space="preserve"> Green Beans</t>
  </si>
  <si>
    <t xml:space="preserve">Carrots </t>
  </si>
  <si>
    <t xml:space="preserve"> Dry Garlic</t>
  </si>
  <si>
    <t xml:space="preserve"> Okra</t>
  </si>
  <si>
    <t>Dry Chillies and peppers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</si>
</sst>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000000000"/>
    <numFmt numFmtId="166" formatCode="0.0000000000000"/>
    <numFmt numFmtId="167" formatCode="0.0"/>
  </numFmts>
  <fonts count="3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  <charset val="178"/>
      <scheme val="minor"/>
    </font>
    <font>
      <sz val="11"/>
      <name val="Times New Roman"/>
      <family val="1"/>
    </font>
    <font>
      <sz val="11"/>
      <name val="Arial"/>
      <family val="2"/>
    </font>
    <font>
      <sz val="11"/>
      <name val="Arial"/>
      <family val="2"/>
      <charset val="178"/>
    </font>
    <font>
      <sz val="10"/>
      <name val="Arial"/>
      <family val="2"/>
      <charset val="178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Cambria"/>
      <family val="1"/>
    </font>
    <font>
      <sz val="12"/>
      <name val="Arial"/>
      <family val="2"/>
      <charset val="17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99"/>
        <bgColor indexed="64"/>
      </patternFill>
    </fill>
    <fill>
      <patternFill patternType="solid">
        <fgColor rgb="FF66FF9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39">
      <alignment horizontal="right" vertical="center" indent="1"/>
    </xf>
    <xf numFmtId="0" fontId="18" fillId="31" borderId="0" applyNumberFormat="0" applyBorder="0" applyAlignment="0" applyProtection="0"/>
  </cellStyleXfs>
  <cellXfs count="125">
    <xf numFmtId="0" fontId="0" fillId="0" borderId="0" xfId="0"/>
    <xf numFmtId="2" fontId="21" fillId="0" borderId="22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/>
    </xf>
    <xf numFmtId="2" fontId="24" fillId="0" borderId="27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readingOrder="1"/>
    </xf>
    <xf numFmtId="2" fontId="23" fillId="0" borderId="14" xfId="0" applyNumberFormat="1" applyFont="1" applyFill="1" applyBorder="1" applyAlignment="1">
      <alignment horizontal="center" readingOrder="1"/>
    </xf>
    <xf numFmtId="0" fontId="23" fillId="0" borderId="13" xfId="0" applyFont="1" applyFill="1" applyBorder="1" applyAlignment="1">
      <alignment horizontal="center" readingOrder="1"/>
    </xf>
    <xf numFmtId="2" fontId="23" fillId="0" borderId="13" xfId="0" applyNumberFormat="1" applyFont="1" applyFill="1" applyBorder="1" applyAlignment="1">
      <alignment horizontal="center" readingOrder="2"/>
    </xf>
    <xf numFmtId="2" fontId="23" fillId="0" borderId="12" xfId="0" applyNumberFormat="1" applyFont="1" applyFill="1" applyBorder="1" applyAlignment="1">
      <alignment horizontal="center" readingOrder="2"/>
    </xf>
    <xf numFmtId="2" fontId="23" fillId="0" borderId="11" xfId="0" applyNumberFormat="1" applyFont="1" applyFill="1" applyBorder="1" applyAlignment="1">
      <alignment horizontal="center" readingOrder="2"/>
    </xf>
    <xf numFmtId="164" fontId="23" fillId="0" borderId="13" xfId="0" applyNumberFormat="1" applyFont="1" applyFill="1" applyBorder="1" applyAlignment="1">
      <alignment horizontal="center" readingOrder="2"/>
    </xf>
    <xf numFmtId="164" fontId="23" fillId="0" borderId="12" xfId="0" applyNumberFormat="1" applyFont="1" applyFill="1" applyBorder="1" applyAlignment="1">
      <alignment horizontal="center" readingOrder="2"/>
    </xf>
    <xf numFmtId="164" fontId="23" fillId="0" borderId="11" xfId="0" applyNumberFormat="1" applyFont="1" applyFill="1" applyBorder="1" applyAlignment="1">
      <alignment horizontal="center" readingOrder="2"/>
    </xf>
    <xf numFmtId="2" fontId="23" fillId="0" borderId="25" xfId="0" applyNumberFormat="1" applyFont="1" applyFill="1" applyBorder="1" applyAlignment="1">
      <alignment horizontal="center" readingOrder="1"/>
    </xf>
    <xf numFmtId="2" fontId="23" fillId="0" borderId="26" xfId="0" applyNumberFormat="1" applyFont="1" applyFill="1" applyBorder="1" applyAlignment="1">
      <alignment horizontal="center" readingOrder="1"/>
    </xf>
    <xf numFmtId="2" fontId="23" fillId="0" borderId="23" xfId="0" applyNumberFormat="1" applyFont="1" applyFill="1" applyBorder="1" applyAlignment="1">
      <alignment horizontal="center" readingOrder="1"/>
    </xf>
    <xf numFmtId="2" fontId="23" fillId="0" borderId="30" xfId="0" applyNumberFormat="1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center" readingOrder="2"/>
    </xf>
    <xf numFmtId="2" fontId="23" fillId="0" borderId="20" xfId="0" applyNumberFormat="1" applyFont="1" applyFill="1" applyBorder="1" applyAlignment="1">
      <alignment horizontal="center" readingOrder="1"/>
    </xf>
    <xf numFmtId="2" fontId="23" fillId="0" borderId="33" xfId="0" applyNumberFormat="1" applyFont="1" applyFill="1" applyBorder="1" applyAlignment="1">
      <alignment horizontal="center" readingOrder="1"/>
    </xf>
    <xf numFmtId="2" fontId="23" fillId="0" borderId="32" xfId="0" applyNumberFormat="1" applyFont="1" applyFill="1" applyBorder="1" applyAlignment="1">
      <alignment horizontal="center" readingOrder="1"/>
    </xf>
    <xf numFmtId="0" fontId="23" fillId="0" borderId="0" xfId="0" applyFont="1" applyFill="1" applyBorder="1" applyAlignment="1">
      <alignment readingOrder="1"/>
    </xf>
    <xf numFmtId="0" fontId="23" fillId="0" borderId="31" xfId="0" applyFont="1" applyFill="1" applyBorder="1" applyAlignment="1">
      <alignment horizontal="center" readingOrder="2"/>
    </xf>
    <xf numFmtId="164" fontId="23" fillId="0" borderId="32" xfId="0" applyNumberFormat="1" applyFont="1" applyFill="1" applyBorder="1" applyAlignment="1">
      <alignment horizontal="center" readingOrder="1"/>
    </xf>
    <xf numFmtId="0" fontId="23" fillId="0" borderId="15" xfId="0" applyFont="1" applyFill="1" applyBorder="1" applyAlignment="1">
      <alignment horizontal="center" readingOrder="2"/>
    </xf>
    <xf numFmtId="2" fontId="23" fillId="0" borderId="17" xfId="0" applyNumberFormat="1" applyFont="1" applyFill="1" applyBorder="1" applyAlignment="1">
      <alignment horizontal="center" readingOrder="1"/>
    </xf>
    <xf numFmtId="2" fontId="23" fillId="0" borderId="15" xfId="0" applyNumberFormat="1" applyFont="1" applyFill="1" applyBorder="1" applyAlignment="1">
      <alignment horizontal="center" readingOrder="2"/>
    </xf>
    <xf numFmtId="164" fontId="23" fillId="0" borderId="13" xfId="0" applyNumberFormat="1" applyFont="1" applyFill="1" applyBorder="1" applyAlignment="1">
      <alignment horizontal="center" readingOrder="1"/>
    </xf>
    <xf numFmtId="164" fontId="23" fillId="0" borderId="17" xfId="0" applyNumberFormat="1" applyFont="1" applyFill="1" applyBorder="1" applyAlignment="1">
      <alignment horizontal="center" readingOrder="1"/>
    </xf>
    <xf numFmtId="164" fontId="23" fillId="0" borderId="15" xfId="0" applyNumberFormat="1" applyFont="1" applyFill="1" applyBorder="1" applyAlignment="1">
      <alignment horizontal="center" readingOrder="2"/>
    </xf>
    <xf numFmtId="0" fontId="23" fillId="0" borderId="17" xfId="0" applyFont="1" applyFill="1" applyBorder="1" applyAlignment="1">
      <alignment horizontal="center" readingOrder="1"/>
    </xf>
    <xf numFmtId="2" fontId="23" fillId="0" borderId="12" xfId="0" applyNumberFormat="1" applyFont="1" applyFill="1" applyBorder="1" applyAlignment="1">
      <alignment horizontal="center" readingOrder="1"/>
    </xf>
    <xf numFmtId="0" fontId="23" fillId="0" borderId="10" xfId="0" applyFont="1" applyFill="1" applyBorder="1" applyAlignment="1">
      <alignment horizontal="center" readingOrder="2"/>
    </xf>
    <xf numFmtId="0" fontId="23" fillId="0" borderId="0" xfId="0" applyFont="1" applyFill="1" applyAlignment="1">
      <alignment vertical="top" readingOrder="2"/>
    </xf>
    <xf numFmtId="0" fontId="23" fillId="0" borderId="0" xfId="0" applyFont="1" applyFill="1" applyAlignment="1">
      <alignment vertical="top" readingOrder="1"/>
    </xf>
    <xf numFmtId="0" fontId="23" fillId="0" borderId="11" xfId="0" applyFont="1" applyFill="1" applyBorder="1" applyAlignment="1">
      <alignment vertical="top" readingOrder="2"/>
    </xf>
    <xf numFmtId="0" fontId="23" fillId="0" borderId="0" xfId="0" applyFont="1" applyFill="1" applyBorder="1" applyAlignment="1">
      <alignment vertical="top" readingOrder="2"/>
    </xf>
    <xf numFmtId="2" fontId="23" fillId="0" borderId="0" xfId="0" applyNumberFormat="1" applyFont="1" applyFill="1" applyAlignment="1">
      <alignment vertical="top" readingOrder="1"/>
    </xf>
    <xf numFmtId="0" fontId="23" fillId="0" borderId="0" xfId="0" applyFont="1" applyFill="1" applyAlignment="1">
      <alignment horizontal="center" vertical="top" readingOrder="2"/>
    </xf>
    <xf numFmtId="0" fontId="23" fillId="0" borderId="36" xfId="0" applyFont="1" applyFill="1" applyBorder="1" applyAlignment="1">
      <alignment vertical="top" readingOrder="2"/>
    </xf>
    <xf numFmtId="0" fontId="23" fillId="0" borderId="36" xfId="0" applyFont="1" applyFill="1" applyBorder="1" applyAlignment="1">
      <alignment vertical="top" readingOrder="1"/>
    </xf>
    <xf numFmtId="0" fontId="23" fillId="0" borderId="0" xfId="0" applyFont="1" applyFill="1" applyAlignment="1">
      <alignment horizontal="right" vertical="top" readingOrder="2"/>
    </xf>
    <xf numFmtId="0" fontId="23" fillId="0" borderId="0" xfId="0" applyFont="1" applyFill="1" applyBorder="1" applyAlignment="1">
      <alignment horizontal="right" vertical="top" readingOrder="2"/>
    </xf>
    <xf numFmtId="0" fontId="23" fillId="0" borderId="0" xfId="0" applyFont="1" applyFill="1" applyAlignment="1">
      <alignment horizontal="left" vertical="top" readingOrder="1"/>
    </xf>
    <xf numFmtId="0" fontId="23" fillId="0" borderId="0" xfId="0" applyFont="1" applyFill="1" applyAlignment="1">
      <alignment horizontal="left" vertical="top" readingOrder="2"/>
    </xf>
    <xf numFmtId="0" fontId="23" fillId="0" borderId="0" xfId="0" applyFont="1" applyFill="1" applyAlignment="1">
      <alignment vertical="center" readingOrder="1"/>
    </xf>
    <xf numFmtId="0" fontId="26" fillId="0" borderId="0" xfId="0" applyFont="1" applyFill="1" applyBorder="1" applyAlignment="1">
      <alignment horizontal="center" readingOrder="2"/>
    </xf>
    <xf numFmtId="2" fontId="27" fillId="0" borderId="0" xfId="0" applyNumberFormat="1" applyFont="1" applyFill="1" applyBorder="1" applyAlignment="1">
      <alignment horizontal="center" readingOrder="1"/>
    </xf>
    <xf numFmtId="164" fontId="23" fillId="0" borderId="42" xfId="0" applyNumberFormat="1" applyFont="1" applyFill="1" applyBorder="1" applyAlignment="1">
      <alignment horizontal="center" readingOrder="1"/>
    </xf>
    <xf numFmtId="164" fontId="23" fillId="0" borderId="41" xfId="0" applyNumberFormat="1" applyFont="1" applyFill="1" applyBorder="1" applyAlignment="1">
      <alignment horizontal="center" readingOrder="1"/>
    </xf>
    <xf numFmtId="164" fontId="23" fillId="0" borderId="0" xfId="0" applyNumberFormat="1" applyFont="1" applyFill="1" applyBorder="1" applyAlignment="1">
      <alignment horizontal="center" readingOrder="1"/>
    </xf>
    <xf numFmtId="2" fontId="23" fillId="0" borderId="0" xfId="0" applyNumberFormat="1" applyFont="1" applyFill="1" applyBorder="1" applyAlignment="1">
      <alignment horizontal="center" readingOrder="1"/>
    </xf>
    <xf numFmtId="2" fontId="23" fillId="0" borderId="0" xfId="0" applyNumberFormat="1" applyFont="1" applyFill="1" applyBorder="1" applyAlignment="1">
      <alignment horizontal="center" readingOrder="2"/>
    </xf>
    <xf numFmtId="2" fontId="23" fillId="0" borderId="0" xfId="0" applyNumberFormat="1" applyFont="1" applyFill="1" applyBorder="1" applyAlignment="1">
      <alignment readingOrder="2"/>
    </xf>
    <xf numFmtId="2" fontId="23" fillId="0" borderId="32" xfId="0" applyNumberFormat="1" applyFont="1" applyFill="1" applyBorder="1" applyAlignment="1">
      <alignment horizontal="center" readingOrder="2"/>
    </xf>
    <xf numFmtId="164" fontId="23" fillId="0" borderId="32" xfId="0" applyNumberFormat="1" applyFont="1" applyFill="1" applyBorder="1" applyAlignment="1">
      <alignment horizontal="center" readingOrder="2"/>
    </xf>
    <xf numFmtId="164" fontId="23" fillId="0" borderId="0" xfId="0" applyNumberFormat="1" applyFont="1" applyFill="1" applyAlignment="1">
      <alignment vertical="top" readingOrder="2"/>
    </xf>
    <xf numFmtId="0" fontId="21" fillId="0" borderId="0" xfId="0" applyFont="1" applyFill="1" applyAlignment="1"/>
    <xf numFmtId="2" fontId="23" fillId="0" borderId="13" xfId="0" applyNumberFormat="1" applyFont="1" applyFill="1" applyBorder="1" applyAlignment="1">
      <alignment horizontal="center" readingOrder="1"/>
    </xf>
    <xf numFmtId="0" fontId="26" fillId="0" borderId="0" xfId="0" applyFont="1" applyFill="1" applyAlignment="1"/>
    <xf numFmtId="0" fontId="28" fillId="0" borderId="0" xfId="0" applyFont="1" applyFill="1" applyAlignment="1"/>
    <xf numFmtId="164" fontId="21" fillId="0" borderId="0" xfId="0" applyNumberFormat="1" applyFont="1" applyFill="1" applyAlignment="1"/>
    <xf numFmtId="2" fontId="21" fillId="0" borderId="0" xfId="0" applyNumberFormat="1" applyFont="1" applyFill="1" applyAlignment="1"/>
    <xf numFmtId="0" fontId="21" fillId="0" borderId="0" xfId="0" applyFont="1" applyFill="1" applyAlignment="1">
      <alignment vertical="center"/>
    </xf>
    <xf numFmtId="165" fontId="21" fillId="0" borderId="0" xfId="0" applyNumberFormat="1" applyFont="1" applyFill="1" applyAlignment="1"/>
    <xf numFmtId="166" fontId="21" fillId="0" borderId="0" xfId="0" applyNumberFormat="1" applyFont="1" applyFill="1" applyAlignment="1"/>
    <xf numFmtId="0" fontId="22" fillId="0" borderId="0" xfId="0" applyFont="1" applyFill="1" applyAlignment="1">
      <alignment horizontal="right" readingOrder="2"/>
    </xf>
    <xf numFmtId="2" fontId="30" fillId="0" borderId="0" xfId="0" applyNumberFormat="1" applyFont="1" applyFill="1" applyAlignment="1"/>
    <xf numFmtId="0" fontId="23" fillId="33" borderId="18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2"/>
    </xf>
    <xf numFmtId="0" fontId="23" fillId="33" borderId="18" xfId="0" applyFont="1" applyFill="1" applyBorder="1" applyAlignment="1">
      <alignment readingOrder="2"/>
    </xf>
    <xf numFmtId="0" fontId="23" fillId="33" borderId="19" xfId="0" applyFont="1" applyFill="1" applyBorder="1" applyAlignment="1">
      <alignment horizontal="center" readingOrder="2"/>
    </xf>
    <xf numFmtId="0" fontId="23" fillId="33" borderId="13" xfId="0" applyFont="1" applyFill="1" applyBorder="1" applyAlignment="1">
      <alignment horizontal="center" readingOrder="1"/>
    </xf>
    <xf numFmtId="0" fontId="23" fillId="33" borderId="12" xfId="0" applyFont="1" applyFill="1" applyBorder="1" applyAlignment="1">
      <alignment horizontal="center" readingOrder="1"/>
    </xf>
    <xf numFmtId="0" fontId="23" fillId="33" borderId="11" xfId="0" applyFont="1" applyFill="1" applyBorder="1" applyAlignment="1">
      <alignment horizontal="center" readingOrder="1"/>
    </xf>
    <xf numFmtId="0" fontId="23" fillId="33" borderId="12" xfId="0" applyFont="1" applyFill="1" applyBorder="1" applyAlignment="1">
      <alignment horizontal="center" readingOrder="2"/>
    </xf>
    <xf numFmtId="2" fontId="23" fillId="33" borderId="12" xfId="0" applyNumberFormat="1" applyFont="1" applyFill="1" applyBorder="1" applyAlignment="1">
      <alignment horizontal="center" readingOrder="2"/>
    </xf>
    <xf numFmtId="0" fontId="23" fillId="34" borderId="14" xfId="0" applyFont="1" applyFill="1" applyBorder="1" applyAlignment="1">
      <alignment horizontal="center" readingOrder="2"/>
    </xf>
    <xf numFmtId="0" fontId="23" fillId="34" borderId="26" xfId="0" applyFont="1" applyFill="1" applyBorder="1" applyAlignment="1">
      <alignment horizontal="center" readingOrder="2"/>
    </xf>
    <xf numFmtId="0" fontId="23" fillId="34" borderId="24" xfId="0" applyFont="1" applyFill="1" applyBorder="1" applyAlignment="1">
      <alignment horizontal="center" readingOrder="1"/>
    </xf>
    <xf numFmtId="0" fontId="23" fillId="34" borderId="21" xfId="0" applyFont="1" applyFill="1" applyBorder="1" applyAlignment="1">
      <alignment horizontal="center" readingOrder="1"/>
    </xf>
    <xf numFmtId="0" fontId="23" fillId="34" borderId="27" xfId="0" applyFont="1" applyFill="1" applyBorder="1" applyAlignment="1">
      <alignment horizontal="center" readingOrder="2"/>
    </xf>
    <xf numFmtId="0" fontId="23" fillId="34" borderId="28" xfId="0" applyFont="1" applyFill="1" applyBorder="1" applyAlignment="1">
      <alignment horizontal="center" readingOrder="2"/>
    </xf>
    <xf numFmtId="0" fontId="23" fillId="34" borderId="29" xfId="0" applyFont="1" applyFill="1" applyBorder="1" applyAlignment="1">
      <alignment horizontal="center" readingOrder="2"/>
    </xf>
    <xf numFmtId="0" fontId="26" fillId="34" borderId="33" xfId="0" applyFont="1" applyFill="1" applyBorder="1" applyAlignment="1">
      <alignment horizontal="center" readingOrder="2"/>
    </xf>
    <xf numFmtId="0" fontId="23" fillId="34" borderId="27" xfId="0" applyFont="1" applyFill="1" applyBorder="1" applyAlignment="1">
      <alignment horizontal="center" readingOrder="1"/>
    </xf>
    <xf numFmtId="0" fontId="23" fillId="34" borderId="28" xfId="0" applyFont="1" applyFill="1" applyBorder="1" applyAlignment="1">
      <alignment horizontal="center" readingOrder="1"/>
    </xf>
    <xf numFmtId="0" fontId="23" fillId="34" borderId="29" xfId="0" applyFont="1" applyFill="1" applyBorder="1" applyAlignment="1">
      <alignment horizontal="center" readingOrder="1"/>
    </xf>
    <xf numFmtId="2" fontId="27" fillId="34" borderId="34" xfId="0" applyNumberFormat="1" applyFont="1" applyFill="1" applyBorder="1" applyAlignment="1">
      <alignment horizontal="center" readingOrder="1"/>
    </xf>
    <xf numFmtId="0" fontId="23" fillId="34" borderId="12" xfId="0" applyFont="1" applyFill="1" applyBorder="1" applyAlignment="1">
      <alignment horizontal="center" readingOrder="2"/>
    </xf>
    <xf numFmtId="0" fontId="23" fillId="34" borderId="16" xfId="0" applyFont="1" applyFill="1" applyBorder="1" applyAlignment="1">
      <alignment horizontal="center" readingOrder="1"/>
    </xf>
    <xf numFmtId="0" fontId="23" fillId="34" borderId="24" xfId="0" applyFont="1" applyFill="1" applyBorder="1" applyAlignment="1">
      <alignment horizontal="center" readingOrder="2"/>
    </xf>
    <xf numFmtId="0" fontId="23" fillId="34" borderId="24" xfId="0" applyFont="1" applyFill="1" applyBorder="1" applyAlignment="1">
      <alignment horizontal="center" wrapText="1" readingOrder="2"/>
    </xf>
    <xf numFmtId="0" fontId="23" fillId="34" borderId="21" xfId="0" applyFont="1" applyFill="1" applyBorder="1" applyAlignment="1">
      <alignment horizontal="center" readingOrder="2"/>
    </xf>
    <xf numFmtId="0" fontId="23" fillId="34" borderId="33" xfId="0" applyFont="1" applyFill="1" applyBorder="1" applyAlignment="1">
      <alignment horizontal="center" readingOrder="2"/>
    </xf>
    <xf numFmtId="3" fontId="0" fillId="0" borderId="0" xfId="0" applyNumberFormat="1"/>
    <xf numFmtId="0" fontId="23" fillId="34" borderId="16" xfId="0" applyFont="1" applyFill="1" applyBorder="1" applyAlignment="1">
      <alignment horizontal="center" readingOrder="1"/>
    </xf>
    <xf numFmtId="167" fontId="23" fillId="0" borderId="12" xfId="0" applyNumberFormat="1" applyFont="1" applyFill="1" applyBorder="1" applyAlignment="1">
      <alignment horizontal="center" readingOrder="1"/>
    </xf>
    <xf numFmtId="167" fontId="23" fillId="0" borderId="33" xfId="0" applyNumberFormat="1" applyFont="1" applyFill="1" applyBorder="1" applyAlignment="1">
      <alignment horizontal="center" readingOrder="1"/>
    </xf>
    <xf numFmtId="167" fontId="27" fillId="34" borderId="34" xfId="0" applyNumberFormat="1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readingOrder="2"/>
    </xf>
    <xf numFmtId="0" fontId="23" fillId="34" borderId="10" xfId="0" applyFont="1" applyFill="1" applyBorder="1" applyAlignment="1">
      <alignment horizontal="center" readingOrder="2"/>
    </xf>
    <xf numFmtId="0" fontId="23" fillId="34" borderId="12" xfId="0" applyFont="1" applyFill="1" applyBorder="1" applyAlignment="1">
      <alignment horizontal="center" readingOrder="2"/>
    </xf>
    <xf numFmtId="0" fontId="23" fillId="34" borderId="32" xfId="0" applyFont="1" applyFill="1" applyBorder="1" applyAlignment="1">
      <alignment horizontal="center" readingOrder="1"/>
    </xf>
    <xf numFmtId="0" fontId="23" fillId="34" borderId="37" xfId="0" applyFont="1" applyFill="1" applyBorder="1" applyAlignment="1">
      <alignment horizontal="center" readingOrder="1"/>
    </xf>
    <xf numFmtId="0" fontId="23" fillId="34" borderId="35" xfId="0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readingOrder="1"/>
    </xf>
    <xf numFmtId="0" fontId="23" fillId="34" borderId="10" xfId="0" applyFont="1" applyFill="1" applyBorder="1" applyAlignment="1">
      <alignment horizontal="center" readingOrder="1"/>
    </xf>
    <xf numFmtId="0" fontId="23" fillId="34" borderId="12" xfId="0" applyFont="1" applyFill="1" applyBorder="1" applyAlignment="1">
      <alignment horizontal="center" readingOrder="1"/>
    </xf>
    <xf numFmtId="0" fontId="23" fillId="33" borderId="32" xfId="0" applyFont="1" applyFill="1" applyBorder="1" applyAlignment="1">
      <alignment horizontal="center" readingOrder="1"/>
    </xf>
    <xf numFmtId="0" fontId="23" fillId="33" borderId="37" xfId="0" applyFont="1" applyFill="1" applyBorder="1" applyAlignment="1">
      <alignment horizontal="center" readingOrder="1"/>
    </xf>
    <xf numFmtId="0" fontId="23" fillId="33" borderId="35" xfId="0" applyFont="1" applyFill="1" applyBorder="1" applyAlignment="1">
      <alignment horizontal="center" readingOrder="1"/>
    </xf>
    <xf numFmtId="0" fontId="23" fillId="33" borderId="16" xfId="0" applyFont="1" applyFill="1" applyBorder="1" applyAlignment="1">
      <alignment horizontal="center" readingOrder="2"/>
    </xf>
    <xf numFmtId="0" fontId="23" fillId="33" borderId="10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1"/>
    </xf>
    <xf numFmtId="0" fontId="23" fillId="33" borderId="10" xfId="0" applyFont="1" applyFill="1" applyBorder="1" applyAlignment="1">
      <alignment horizontal="center" readingOrder="1"/>
    </xf>
    <xf numFmtId="0" fontId="23" fillId="33" borderId="12" xfId="0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wrapText="1" readingOrder="1"/>
    </xf>
    <xf numFmtId="0" fontId="23" fillId="34" borderId="10" xfId="0" applyFont="1" applyFill="1" applyBorder="1" applyAlignment="1">
      <alignment horizontal="center" wrapText="1" readingOrder="1"/>
    </xf>
    <xf numFmtId="0" fontId="23" fillId="34" borderId="12" xfId="0" applyFont="1" applyFill="1" applyBorder="1" applyAlignment="1">
      <alignment horizontal="center" wrapText="1" readingOrder="1"/>
    </xf>
    <xf numFmtId="0" fontId="23" fillId="34" borderId="40" xfId="0" applyFont="1" applyFill="1" applyBorder="1" applyAlignment="1">
      <alignment horizontal="center" readingOrder="2"/>
    </xf>
    <xf numFmtId="0" fontId="23" fillId="34" borderId="38" xfId="0" applyFont="1" applyFill="1" applyBorder="1" applyAlignment="1">
      <alignment horizontal="center" readingOrder="2"/>
    </xf>
  </cellXfs>
  <cellStyles count="48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Accent6 2" xfId="45"/>
    <cellStyle name="40% - Accent6 2 2" xfId="47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Normal" xfId="0" builtinId="0"/>
    <cellStyle name="Normal 2" xfId="43"/>
    <cellStyle name="Normal 3" xfId="42"/>
    <cellStyle name="Percent 3" xfId="44"/>
    <cellStyle name="TXT2" xfId="46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9" defaultPivotStyle="PivotStyleLight16"/>
  <colors>
    <mruColors>
      <color rgb="FF66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873"/>
  <sheetViews>
    <sheetView rightToLeft="1" tabSelected="1" topLeftCell="A2929" zoomScale="98" zoomScaleNormal="98" workbookViewId="0">
      <selection activeCell="L1626" sqref="L1626"/>
    </sheetView>
  </sheetViews>
  <sheetFormatPr defaultColWidth="9.125" defaultRowHeight="14.25"/>
  <cols>
    <col min="1" max="1" width="9.125" style="59"/>
    <col min="2" max="2" width="15.125" style="59" customWidth="1"/>
    <col min="3" max="3" width="16.375" style="59" customWidth="1"/>
    <col min="4" max="4" width="15.125" style="59" customWidth="1"/>
    <col min="5" max="5" width="18.75" style="59" customWidth="1"/>
    <col min="6" max="6" width="21.375" style="59" customWidth="1"/>
    <col min="7" max="7" width="16.75" style="59" customWidth="1"/>
    <col min="8" max="8" width="17.125" style="59" customWidth="1"/>
    <col min="9" max="9" width="19.125" style="59" customWidth="1"/>
    <col min="10" max="10" width="13.25" style="59" customWidth="1"/>
    <col min="11" max="11" width="15.125" style="59" customWidth="1"/>
    <col min="12" max="12" width="25.75" style="59" customWidth="1"/>
    <col min="13" max="13" width="10.875" style="59" customWidth="1"/>
    <col min="14" max="14" width="22.125" style="59" customWidth="1"/>
    <col min="15" max="15" width="11.625" style="59" customWidth="1"/>
    <col min="16" max="16" width="10.125" style="59" customWidth="1"/>
    <col min="17" max="17" width="13.25" style="59" customWidth="1"/>
    <col min="18" max="18" width="10" style="59" bestFit="1" customWidth="1"/>
    <col min="19" max="19" width="10.125" style="59" customWidth="1"/>
    <col min="20" max="16384" width="9.125" style="59"/>
  </cols>
  <sheetData>
    <row r="1" spans="2:13" ht="15.75">
      <c r="B1" s="61" t="s">
        <v>378</v>
      </c>
      <c r="L1" s="62" t="s">
        <v>427</v>
      </c>
    </row>
    <row r="2" spans="2:13" ht="15.75">
      <c r="B2" s="61" t="s">
        <v>377</v>
      </c>
      <c r="L2" s="62" t="s">
        <v>428</v>
      </c>
    </row>
    <row r="3" spans="2:13">
      <c r="B3" s="35" t="s">
        <v>447</v>
      </c>
      <c r="C3" s="35"/>
      <c r="D3" s="35"/>
      <c r="E3" s="35"/>
      <c r="F3" s="35"/>
      <c r="G3" s="35"/>
      <c r="H3" s="35"/>
      <c r="I3" s="35"/>
      <c r="J3" s="35"/>
      <c r="K3" s="35"/>
      <c r="L3" s="36" t="s">
        <v>461</v>
      </c>
      <c r="M3" s="35"/>
    </row>
    <row r="4" spans="2:13" ht="15" customHeight="1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 t="s">
        <v>3</v>
      </c>
      <c r="M4" s="35"/>
    </row>
    <row r="5" spans="2:13" ht="15.75" customHeight="1" thickBot="1">
      <c r="B5" s="37" t="s">
        <v>4</v>
      </c>
      <c r="C5" s="37"/>
      <c r="D5" s="37"/>
      <c r="E5" s="37"/>
      <c r="F5" s="37"/>
      <c r="G5" s="37"/>
      <c r="H5" s="37"/>
      <c r="I5" s="38"/>
      <c r="J5" s="38"/>
      <c r="K5" s="38"/>
      <c r="L5" s="37" t="s">
        <v>5</v>
      </c>
      <c r="M5" s="35"/>
    </row>
    <row r="6" spans="2:13" ht="15" thickBot="1">
      <c r="B6" s="114" t="s">
        <v>6</v>
      </c>
      <c r="C6" s="111">
        <v>2015</v>
      </c>
      <c r="D6" s="112"/>
      <c r="E6" s="113"/>
      <c r="F6" s="111">
        <v>2016</v>
      </c>
      <c r="G6" s="112"/>
      <c r="H6" s="113"/>
      <c r="I6" s="111">
        <v>2017</v>
      </c>
      <c r="J6" s="112"/>
      <c r="K6" s="113"/>
      <c r="L6" s="117" t="s">
        <v>7</v>
      </c>
      <c r="M6" s="35"/>
    </row>
    <row r="7" spans="2:13">
      <c r="B7" s="115"/>
      <c r="C7" s="70" t="s">
        <v>8</v>
      </c>
      <c r="D7" s="71" t="s">
        <v>9</v>
      </c>
      <c r="E7" s="71" t="s">
        <v>10</v>
      </c>
      <c r="F7" s="72" t="s">
        <v>8</v>
      </c>
      <c r="G7" s="71" t="s">
        <v>9</v>
      </c>
      <c r="H7" s="71" t="s">
        <v>10</v>
      </c>
      <c r="I7" s="73" t="s">
        <v>8</v>
      </c>
      <c r="J7" s="71" t="s">
        <v>9</v>
      </c>
      <c r="K7" s="73" t="s">
        <v>10</v>
      </c>
      <c r="L7" s="118"/>
      <c r="M7" s="35"/>
    </row>
    <row r="8" spans="2:13" ht="15" thickBot="1">
      <c r="B8" s="116"/>
      <c r="C8" s="74" t="s">
        <v>11</v>
      </c>
      <c r="D8" s="75" t="s">
        <v>12</v>
      </c>
      <c r="E8" s="75" t="s">
        <v>13</v>
      </c>
      <c r="F8" s="74" t="s">
        <v>11</v>
      </c>
      <c r="G8" s="75" t="s">
        <v>12</v>
      </c>
      <c r="H8" s="75" t="s">
        <v>13</v>
      </c>
      <c r="I8" s="76" t="s">
        <v>11</v>
      </c>
      <c r="J8" s="75" t="s">
        <v>12</v>
      </c>
      <c r="K8" s="76" t="s">
        <v>13</v>
      </c>
      <c r="L8" s="119"/>
      <c r="M8" s="35"/>
    </row>
    <row r="9" spans="2:13" ht="15" thickBot="1">
      <c r="B9" s="77" t="s">
        <v>14</v>
      </c>
      <c r="C9" s="8">
        <f t="shared" ref="C9:K9" si="0">C72</f>
        <v>33168.368773152913</v>
      </c>
      <c r="D9" s="8">
        <f t="shared" si="0"/>
        <v>1760.3136096428661</v>
      </c>
      <c r="E9" s="9">
        <f t="shared" si="0"/>
        <v>58386.730961034533</v>
      </c>
      <c r="F9" s="8">
        <f t="shared" si="0"/>
        <v>32660.945664871582</v>
      </c>
      <c r="G9" s="8">
        <f t="shared" si="0"/>
        <v>1519.5505365577899</v>
      </c>
      <c r="H9" s="9">
        <f t="shared" si="0"/>
        <v>49629.957509540436</v>
      </c>
      <c r="I9" s="10">
        <f t="shared" si="0"/>
        <v>34819.387447453664</v>
      </c>
      <c r="J9" s="8">
        <f t="shared" si="0"/>
        <v>1582.259788979122</v>
      </c>
      <c r="K9" s="8">
        <f t="shared" si="0"/>
        <v>55093.316634990326</v>
      </c>
      <c r="L9" s="75" t="s">
        <v>15</v>
      </c>
    </row>
    <row r="10" spans="2:13" ht="15" thickBot="1">
      <c r="B10" s="77" t="s">
        <v>91</v>
      </c>
      <c r="C10" s="8">
        <f t="shared" ref="C10:K10" si="1">C105</f>
        <v>10154.106680955829</v>
      </c>
      <c r="D10" s="8">
        <f t="shared" si="1"/>
        <v>2793.1859450597508</v>
      </c>
      <c r="E10" s="9">
        <f t="shared" si="1"/>
        <v>28362.308065883135</v>
      </c>
      <c r="F10" s="8">
        <f t="shared" si="1"/>
        <v>9347.9329300000009</v>
      </c>
      <c r="G10" s="8">
        <f t="shared" si="1"/>
        <v>2366.8792379750203</v>
      </c>
      <c r="H10" s="9">
        <f t="shared" si="1"/>
        <v>22125.428369999998</v>
      </c>
      <c r="I10" s="10">
        <f t="shared" si="1"/>
        <v>10277.84669</v>
      </c>
      <c r="J10" s="8">
        <f t="shared" si="1"/>
        <v>2504.5027393768214</v>
      </c>
      <c r="K10" s="8">
        <f t="shared" si="1"/>
        <v>25740.895189999999</v>
      </c>
      <c r="L10" s="75" t="s">
        <v>92</v>
      </c>
    </row>
    <row r="11" spans="2:13" ht="15" thickBot="1">
      <c r="B11" s="77" t="s">
        <v>95</v>
      </c>
      <c r="C11" s="8">
        <f t="shared" ref="C11:K11" si="2">C138</f>
        <v>5050.0551099999993</v>
      </c>
      <c r="D11" s="8">
        <f t="shared" si="2"/>
        <v>1402.4764531067995</v>
      </c>
      <c r="E11" s="9">
        <f t="shared" si="2"/>
        <v>7082.5833786666672</v>
      </c>
      <c r="F11" s="8">
        <f t="shared" si="2"/>
        <v>4742.3370000000004</v>
      </c>
      <c r="G11" s="8">
        <f t="shared" si="2"/>
        <v>761.09642545436975</v>
      </c>
      <c r="H11" s="9">
        <f t="shared" si="2"/>
        <v>3609.3757389999996</v>
      </c>
      <c r="I11" s="10">
        <f t="shared" si="2"/>
        <v>5548.9317000000001</v>
      </c>
      <c r="J11" s="8">
        <f t="shared" si="2"/>
        <v>1108.6768647738088</v>
      </c>
      <c r="K11" s="8">
        <f t="shared" si="2"/>
        <v>6151.9722000000011</v>
      </c>
      <c r="L11" s="75" t="s">
        <v>96</v>
      </c>
    </row>
    <row r="12" spans="2:13" ht="15" thickBot="1">
      <c r="B12" s="77" t="s">
        <v>417</v>
      </c>
      <c r="C12" s="8">
        <f t="shared" ref="C12:K12" si="3">C170</f>
        <v>1508.5136221970886</v>
      </c>
      <c r="D12" s="8">
        <f t="shared" si="3"/>
        <v>5670.0087825704986</v>
      </c>
      <c r="E12" s="9">
        <f t="shared" si="3"/>
        <v>8553.2854864847268</v>
      </c>
      <c r="F12" s="8">
        <f t="shared" si="3"/>
        <v>1683.3098515945851</v>
      </c>
      <c r="G12" s="8">
        <f t="shared" si="3"/>
        <v>5169.0467505420647</v>
      </c>
      <c r="H12" s="9">
        <f t="shared" si="3"/>
        <v>8701.1073185404348</v>
      </c>
      <c r="I12" s="10">
        <f t="shared" si="3"/>
        <v>1370.1817374536661</v>
      </c>
      <c r="J12" s="8">
        <f t="shared" si="3"/>
        <v>5714.5643114040595</v>
      </c>
      <c r="K12" s="8">
        <f t="shared" si="3"/>
        <v>7829.9916569903262</v>
      </c>
      <c r="L12" s="75" t="s">
        <v>100</v>
      </c>
    </row>
    <row r="13" spans="2:13" ht="15" thickBot="1">
      <c r="B13" s="77" t="s">
        <v>418</v>
      </c>
      <c r="C13" s="8">
        <f t="shared" ref="C13:K13" si="4">C202</f>
        <v>15636.973359999994</v>
      </c>
      <c r="D13" s="8">
        <f t="shared" si="4"/>
        <v>562.4527731497011</v>
      </c>
      <c r="E13" s="9">
        <f t="shared" si="4"/>
        <v>8795.0590299999967</v>
      </c>
      <c r="F13" s="8">
        <f t="shared" si="4"/>
        <v>16009.173603276995</v>
      </c>
      <c r="G13" s="8">
        <f t="shared" si="4"/>
        <v>562.59273109240235</v>
      </c>
      <c r="H13" s="9">
        <f t="shared" si="4"/>
        <v>9006.6447000000007</v>
      </c>
      <c r="I13" s="10">
        <f t="shared" si="4"/>
        <v>16718.354039999998</v>
      </c>
      <c r="J13" s="8">
        <f t="shared" si="4"/>
        <v>562.22795781874697</v>
      </c>
      <c r="K13" s="8">
        <f t="shared" si="4"/>
        <v>9399.5260499999986</v>
      </c>
      <c r="L13" s="75" t="s">
        <v>106</v>
      </c>
    </row>
    <row r="14" spans="2:13" ht="15" thickBot="1">
      <c r="B14" s="77" t="s">
        <v>419</v>
      </c>
      <c r="C14" s="8">
        <f t="shared" ref="C14:K14" si="5">C234</f>
        <v>634.11659999999995</v>
      </c>
      <c r="D14" s="8">
        <f t="shared" si="5"/>
        <v>8431.5266309066828</v>
      </c>
      <c r="E14" s="9">
        <f t="shared" si="5"/>
        <v>5346.5709999999999</v>
      </c>
      <c r="F14" s="8">
        <f t="shared" si="5"/>
        <v>692.45600000000002</v>
      </c>
      <c r="G14" s="8">
        <f t="shared" si="5"/>
        <v>8419.9097126748857</v>
      </c>
      <c r="H14" s="9">
        <f t="shared" si="5"/>
        <v>5830.4170000000004</v>
      </c>
      <c r="I14" s="10">
        <f t="shared" si="5"/>
        <v>702.72800000000007</v>
      </c>
      <c r="J14" s="8">
        <f t="shared" si="5"/>
        <v>7972.8856684236289</v>
      </c>
      <c r="K14" s="8">
        <f t="shared" si="5"/>
        <v>5602.77</v>
      </c>
      <c r="L14" s="75" t="s">
        <v>110</v>
      </c>
    </row>
    <row r="15" spans="2:13" ht="15" thickBot="1">
      <c r="B15" s="77" t="s">
        <v>420</v>
      </c>
      <c r="C15" s="8">
        <f t="shared" ref="C15:K15" si="6">C268</f>
        <v>184.60340000000002</v>
      </c>
      <c r="D15" s="8">
        <f t="shared" si="6"/>
        <v>1337.5918320030942</v>
      </c>
      <c r="E15" s="9">
        <f t="shared" si="6"/>
        <v>246.92400000000004</v>
      </c>
      <c r="F15" s="8">
        <f t="shared" si="6"/>
        <v>185.73627999999999</v>
      </c>
      <c r="G15" s="8">
        <f t="shared" si="6"/>
        <v>1921.9959719232022</v>
      </c>
      <c r="H15" s="9">
        <f t="shared" si="6"/>
        <v>356.98438200000004</v>
      </c>
      <c r="I15" s="10">
        <f t="shared" si="6"/>
        <v>201.34527999999997</v>
      </c>
      <c r="J15" s="8">
        <f t="shared" si="6"/>
        <v>1828.5084110240878</v>
      </c>
      <c r="K15" s="8">
        <f t="shared" si="6"/>
        <v>368.16153799999995</v>
      </c>
      <c r="L15" s="75" t="s">
        <v>423</v>
      </c>
    </row>
    <row r="16" spans="2:13" ht="15" thickBot="1">
      <c r="B16" s="77" t="s">
        <v>16</v>
      </c>
      <c r="C16" s="8">
        <f t="shared" ref="C16:K16" si="7">C303</f>
        <v>691.09909418019799</v>
      </c>
      <c r="D16" s="8">
        <f t="shared" si="7"/>
        <v>25269.646900454056</v>
      </c>
      <c r="E16" s="9">
        <f t="shared" si="7"/>
        <v>17463.830083157245</v>
      </c>
      <c r="F16" s="56">
        <f t="shared" si="7"/>
        <v>602.0798034383688</v>
      </c>
      <c r="G16" s="8">
        <f t="shared" si="7"/>
        <v>24786.092873031565</v>
      </c>
      <c r="H16" s="9">
        <f t="shared" si="7"/>
        <v>14923.205924999998</v>
      </c>
      <c r="I16" s="10">
        <f t="shared" si="7"/>
        <v>623.26398000000006</v>
      </c>
      <c r="J16" s="8">
        <f t="shared" si="7"/>
        <v>24625.97453489932</v>
      </c>
      <c r="K16" s="8">
        <f t="shared" si="7"/>
        <v>15348.482900000001</v>
      </c>
      <c r="L16" s="75" t="s">
        <v>17</v>
      </c>
    </row>
    <row r="17" spans="2:12" ht="15" thickBot="1">
      <c r="B17" s="77" t="s">
        <v>118</v>
      </c>
      <c r="C17" s="8">
        <f t="shared" ref="C17:K17" si="8">C339</f>
        <v>631.17003418019806</v>
      </c>
      <c r="D17" s="8">
        <f t="shared" si="8"/>
        <v>26303.614215020516</v>
      </c>
      <c r="E17" s="9">
        <f t="shared" si="8"/>
        <v>16602.053083157243</v>
      </c>
      <c r="F17" s="8">
        <f t="shared" si="8"/>
        <v>534.78516343836884</v>
      </c>
      <c r="G17" s="8">
        <f t="shared" si="8"/>
        <v>26335.425677199222</v>
      </c>
      <c r="H17" s="9">
        <f t="shared" si="8"/>
        <v>14083.794925000002</v>
      </c>
      <c r="I17" s="10">
        <f t="shared" si="8"/>
        <v>550.37497999999994</v>
      </c>
      <c r="J17" s="8">
        <f t="shared" si="8"/>
        <v>26111.186776695413</v>
      </c>
      <c r="K17" s="8">
        <f t="shared" si="8"/>
        <v>14370.9439</v>
      </c>
      <c r="L17" s="75" t="s">
        <v>119</v>
      </c>
    </row>
    <row r="18" spans="2:12" ht="15" thickBot="1">
      <c r="B18" s="77" t="s">
        <v>421</v>
      </c>
      <c r="C18" s="8">
        <f t="shared" ref="C18:K18" si="9">C372</f>
        <v>59.92906</v>
      </c>
      <c r="D18" s="8">
        <f t="shared" si="9"/>
        <v>14379.434618196914</v>
      </c>
      <c r="E18" s="9">
        <f t="shared" si="9"/>
        <v>861.74599999999998</v>
      </c>
      <c r="F18" s="8">
        <f t="shared" si="9"/>
        <v>67.647639999999996</v>
      </c>
      <c r="G18" s="8">
        <f t="shared" si="9"/>
        <v>12534.435791108162</v>
      </c>
      <c r="H18" s="9">
        <f t="shared" si="9"/>
        <v>847.92500000000007</v>
      </c>
      <c r="I18" s="10">
        <f t="shared" si="9"/>
        <v>73.109000000000009</v>
      </c>
      <c r="J18" s="8">
        <f t="shared" si="9"/>
        <v>13445.252978429467</v>
      </c>
      <c r="K18" s="8">
        <f t="shared" si="9"/>
        <v>982.96900000000005</v>
      </c>
      <c r="L18" s="75" t="s">
        <v>424</v>
      </c>
    </row>
    <row r="19" spans="2:12" ht="15" thickBot="1">
      <c r="B19" s="77" t="s">
        <v>18</v>
      </c>
      <c r="C19" s="9">
        <f t="shared" ref="C19:K19" si="10">C426</f>
        <v>0</v>
      </c>
      <c r="D19" s="9">
        <f t="shared" si="10"/>
        <v>0</v>
      </c>
      <c r="E19" s="9">
        <f t="shared" si="10"/>
        <v>0</v>
      </c>
      <c r="F19" s="9">
        <f t="shared" si="10"/>
        <v>0</v>
      </c>
      <c r="G19" s="9">
        <f t="shared" si="10"/>
        <v>0</v>
      </c>
      <c r="H19" s="9">
        <f t="shared" si="10"/>
        <v>0</v>
      </c>
      <c r="I19" s="9">
        <f t="shared" si="10"/>
        <v>0</v>
      </c>
      <c r="J19" s="9">
        <f t="shared" si="10"/>
        <v>0</v>
      </c>
      <c r="K19" s="9">
        <f t="shared" si="10"/>
        <v>0</v>
      </c>
      <c r="L19" s="75" t="s">
        <v>20</v>
      </c>
    </row>
    <row r="20" spans="2:12" ht="15" thickBot="1">
      <c r="B20" s="77" t="s">
        <v>21</v>
      </c>
      <c r="C20" s="8">
        <f t="shared" ref="C20:K20" si="11">C498</f>
        <v>1627.1604501724137</v>
      </c>
      <c r="D20" s="8">
        <f t="shared" si="11"/>
        <v>968.73655799154676</v>
      </c>
      <c r="E20" s="9">
        <f t="shared" si="11"/>
        <v>1576.2898137999998</v>
      </c>
      <c r="F20" s="56">
        <f t="shared" si="11"/>
        <v>1422.1182331034483</v>
      </c>
      <c r="G20" s="8">
        <f t="shared" si="11"/>
        <v>864.79415098712013</v>
      </c>
      <c r="H20" s="9">
        <f t="shared" si="11"/>
        <v>1229.83953</v>
      </c>
      <c r="I20" s="10">
        <f t="shared" si="11"/>
        <v>1637.2406899999996</v>
      </c>
      <c r="J20" s="8">
        <f t="shared" si="11"/>
        <v>911.52405331436034</v>
      </c>
      <c r="K20" s="8">
        <f t="shared" si="11"/>
        <v>1492.3842699999998</v>
      </c>
      <c r="L20" s="75" t="s">
        <v>22</v>
      </c>
    </row>
    <row r="21" spans="2:12" ht="15" thickBot="1">
      <c r="B21" s="77" t="s">
        <v>23</v>
      </c>
      <c r="C21" s="8">
        <f t="shared" ref="C21:K21" si="12">C729</f>
        <v>10728.210960000004</v>
      </c>
      <c r="D21" s="8">
        <f t="shared" si="12"/>
        <v>806.98094730266496</v>
      </c>
      <c r="E21" s="9">
        <f t="shared" si="12"/>
        <v>8657.4618433636369</v>
      </c>
      <c r="F21" s="56">
        <f t="shared" si="12"/>
        <v>9505.4166399999976</v>
      </c>
      <c r="G21" s="8">
        <f t="shared" si="12"/>
        <v>693.92599573625853</v>
      </c>
      <c r="H21" s="9">
        <f t="shared" si="12"/>
        <v>6596.0557067999998</v>
      </c>
      <c r="I21" s="10">
        <f t="shared" si="12"/>
        <v>9369.3216000000011</v>
      </c>
      <c r="J21" s="8">
        <f t="shared" si="12"/>
        <v>1143.5572539211373</v>
      </c>
      <c r="K21" s="8">
        <f t="shared" si="12"/>
        <v>10714.355679999999</v>
      </c>
      <c r="L21" s="75" t="s">
        <v>24</v>
      </c>
    </row>
    <row r="22" spans="2:12" ht="15" thickBot="1">
      <c r="B22" s="77" t="s">
        <v>25</v>
      </c>
      <c r="C22" s="11">
        <f t="shared" ref="C22:K22" si="13">C1092</f>
        <v>3048.7896094355237</v>
      </c>
      <c r="D22" s="11">
        <f t="shared" si="13"/>
        <v>19088.229108499821</v>
      </c>
      <c r="E22" s="12">
        <f t="shared" si="13"/>
        <v>58195.99456851896</v>
      </c>
      <c r="F22" s="57">
        <f t="shared" si="13"/>
        <v>2893.7949874155915</v>
      </c>
      <c r="G22" s="11">
        <f t="shared" si="13"/>
        <v>18612.726717292338</v>
      </c>
      <c r="H22" s="12">
        <f t="shared" si="13"/>
        <v>53861.415276636835</v>
      </c>
      <c r="I22" s="13">
        <f t="shared" si="13"/>
        <v>2507.0819022720957</v>
      </c>
      <c r="J22" s="11">
        <f t="shared" si="13"/>
        <v>20116.622025215667</v>
      </c>
      <c r="K22" s="11">
        <f t="shared" si="13"/>
        <v>50434.019014266429</v>
      </c>
      <c r="L22" s="75" t="s">
        <v>26</v>
      </c>
    </row>
    <row r="23" spans="2:12" ht="15" thickBot="1">
      <c r="B23" s="77" t="s">
        <v>27</v>
      </c>
      <c r="C23" s="8">
        <f t="shared" ref="C23:K23" si="14">C1816</f>
        <v>3911.8466436383023</v>
      </c>
      <c r="D23" s="8" t="str">
        <f t="shared" si="14"/>
        <v>-</v>
      </c>
      <c r="E23" s="9">
        <f t="shared" si="14"/>
        <v>37301.433627345723</v>
      </c>
      <c r="F23" s="8">
        <f t="shared" si="14"/>
        <v>4034.5260583063268</v>
      </c>
      <c r="G23" s="8" t="str">
        <f t="shared" si="14"/>
        <v>-</v>
      </c>
      <c r="H23" s="9">
        <f t="shared" si="14"/>
        <v>35916.090050904189</v>
      </c>
      <c r="I23" s="10">
        <f t="shared" si="14"/>
        <v>3936.9051578633994</v>
      </c>
      <c r="J23" s="8" t="str">
        <f t="shared" si="14"/>
        <v>-</v>
      </c>
      <c r="K23" s="8">
        <f t="shared" si="14"/>
        <v>35137.325561682082</v>
      </c>
      <c r="L23" s="78" t="s">
        <v>28</v>
      </c>
    </row>
    <row r="24" spans="2:12" ht="15" thickBot="1">
      <c r="B24" s="77" t="s">
        <v>29</v>
      </c>
      <c r="C24" s="8">
        <f t="shared" ref="C24:K24" si="15">C1848</f>
        <v>873.72831948835983</v>
      </c>
      <c r="D24" s="8" t="str">
        <f t="shared" si="15"/>
        <v>-</v>
      </c>
      <c r="E24" s="9">
        <f t="shared" si="15"/>
        <v>6162.9299499999997</v>
      </c>
      <c r="F24" s="8">
        <f t="shared" si="15"/>
        <v>969.82815915848971</v>
      </c>
      <c r="G24" s="8" t="str">
        <f t="shared" si="15"/>
        <v>-</v>
      </c>
      <c r="H24" s="9">
        <f t="shared" si="15"/>
        <v>6168.6426550000006</v>
      </c>
      <c r="I24" s="10">
        <f t="shared" si="15"/>
        <v>987.83625999999992</v>
      </c>
      <c r="J24" s="8" t="str">
        <f t="shared" si="15"/>
        <v>-</v>
      </c>
      <c r="K24" s="8">
        <f t="shared" si="15"/>
        <v>5927.3369999999995</v>
      </c>
      <c r="L24" s="78" t="s">
        <v>30</v>
      </c>
    </row>
    <row r="25" spans="2:12" ht="15" thickBot="1">
      <c r="B25" s="77" t="s">
        <v>31</v>
      </c>
      <c r="C25" s="8">
        <f t="shared" ref="C25:K25" si="16">C2565</f>
        <v>270.9693800034176</v>
      </c>
      <c r="D25" s="8">
        <f t="shared" si="16"/>
        <v>1776.6332188913859</v>
      </c>
      <c r="E25" s="9">
        <f t="shared" si="16"/>
        <v>481.4132018164749</v>
      </c>
      <c r="F25" s="56">
        <f t="shared" si="16"/>
        <v>218.33557453616135</v>
      </c>
      <c r="G25" s="8">
        <f t="shared" si="16"/>
        <v>1767.3341779568011</v>
      </c>
      <c r="H25" s="9">
        <f t="shared" si="16"/>
        <v>385.87192314159256</v>
      </c>
      <c r="I25" s="10">
        <f t="shared" si="16"/>
        <v>326.37784589294517</v>
      </c>
      <c r="J25" s="8">
        <f t="shared" si="16"/>
        <v>2856.5033188735561</v>
      </c>
      <c r="K25" s="8">
        <f t="shared" si="16"/>
        <v>932.29939999999988</v>
      </c>
      <c r="L25" s="78" t="s">
        <v>32</v>
      </c>
    </row>
    <row r="26" spans="2:12" ht="15" thickBot="1">
      <c r="B26" s="77" t="s">
        <v>33</v>
      </c>
      <c r="C26" s="8">
        <f t="shared" ref="C26:K26" si="17">C2661</f>
        <v>37.590417244931757</v>
      </c>
      <c r="D26" s="8">
        <f t="shared" si="17"/>
        <v>1630.926265256353</v>
      </c>
      <c r="E26" s="9">
        <f t="shared" si="17"/>
        <v>61.307198806704555</v>
      </c>
      <c r="F26" s="56">
        <f t="shared" si="17"/>
        <v>36.438579999999995</v>
      </c>
      <c r="G26" s="8">
        <f t="shared" si="17"/>
        <v>1640.2956152517472</v>
      </c>
      <c r="H26" s="9">
        <f t="shared" si="17"/>
        <v>59.770043000000001</v>
      </c>
      <c r="I26" s="10">
        <f t="shared" si="17"/>
        <v>37.275999999999996</v>
      </c>
      <c r="J26" s="8">
        <f t="shared" si="17"/>
        <v>1600.8691919733878</v>
      </c>
      <c r="K26" s="8">
        <f t="shared" si="17"/>
        <v>59.674000000000007</v>
      </c>
      <c r="L26" s="75" t="s">
        <v>34</v>
      </c>
    </row>
    <row r="27" spans="2:12" ht="15" thickBot="1">
      <c r="B27" s="77" t="s">
        <v>35</v>
      </c>
      <c r="C27" s="8">
        <f t="shared" ref="C27:K27" si="18">C2762</f>
        <v>2280.3216200000002</v>
      </c>
      <c r="D27" s="8">
        <f t="shared" si="18"/>
        <v>16486.222646237067</v>
      </c>
      <c r="E27" s="9">
        <f t="shared" si="18"/>
        <v>37593.889932348</v>
      </c>
      <c r="F27" s="56">
        <f t="shared" si="18"/>
        <v>3281.2021479999994</v>
      </c>
      <c r="G27" s="8">
        <f t="shared" si="18"/>
        <v>14915.142725915342</v>
      </c>
      <c r="H27" s="9">
        <f t="shared" si="18"/>
        <v>48939.598349999993</v>
      </c>
      <c r="I27" s="10">
        <f t="shared" si="18"/>
        <v>3197.9536480000006</v>
      </c>
      <c r="J27" s="8">
        <f t="shared" si="18"/>
        <v>13073.66749684862</v>
      </c>
      <c r="K27" s="8">
        <f t="shared" si="18"/>
        <v>41808.982664286086</v>
      </c>
      <c r="L27" s="75" t="s">
        <v>36</v>
      </c>
    </row>
    <row r="28" spans="2:12" ht="15" thickBot="1">
      <c r="B28" s="77" t="s">
        <v>37</v>
      </c>
      <c r="C28" s="8">
        <f t="shared" ref="C28:K28" si="19">C2695</f>
        <v>117.476</v>
      </c>
      <c r="D28" s="8">
        <f t="shared" si="19"/>
        <v>1754.1029657121453</v>
      </c>
      <c r="E28" s="9">
        <f t="shared" si="19"/>
        <v>206.065</v>
      </c>
      <c r="F28" s="56">
        <f t="shared" si="19"/>
        <v>171.232</v>
      </c>
      <c r="G28" s="8">
        <f t="shared" si="19"/>
        <v>1434.4748645113061</v>
      </c>
      <c r="H28" s="9">
        <f t="shared" si="19"/>
        <v>245.62799999999999</v>
      </c>
      <c r="I28" s="10">
        <f t="shared" si="19"/>
        <v>157.667</v>
      </c>
      <c r="J28" s="8">
        <f t="shared" si="19"/>
        <v>1289.8323682190946</v>
      </c>
      <c r="K28" s="8">
        <f t="shared" si="19"/>
        <v>203.364</v>
      </c>
      <c r="L28" s="75" t="s">
        <v>38</v>
      </c>
    </row>
    <row r="29" spans="2:12" ht="15" thickBot="1">
      <c r="B29" s="77" t="s">
        <v>422</v>
      </c>
      <c r="C29" s="8">
        <f t="shared" ref="C29:K29" si="20">C2728</f>
        <v>35.024000000000001</v>
      </c>
      <c r="D29" s="8">
        <f t="shared" si="20"/>
        <v>554.81955230698952</v>
      </c>
      <c r="E29" s="9">
        <f t="shared" si="20"/>
        <v>19.432000000000002</v>
      </c>
      <c r="F29" s="56">
        <f t="shared" si="20"/>
        <v>36.097000000000001</v>
      </c>
      <c r="G29" s="8">
        <f t="shared" si="20"/>
        <v>594.56464526137904</v>
      </c>
      <c r="H29" s="9">
        <f t="shared" si="20"/>
        <v>21.462</v>
      </c>
      <c r="I29" s="10">
        <f t="shared" si="20"/>
        <v>35.225999999999999</v>
      </c>
      <c r="J29" s="8">
        <f t="shared" si="20"/>
        <v>559.0756827343439</v>
      </c>
      <c r="K29" s="8">
        <f t="shared" si="20"/>
        <v>19.693999999999999</v>
      </c>
      <c r="L29" s="75" t="s">
        <v>425</v>
      </c>
    </row>
    <row r="30" spans="2:12">
      <c r="B30" s="19"/>
      <c r="C30" s="54"/>
      <c r="D30" s="54"/>
      <c r="E30" s="54"/>
      <c r="F30" s="55"/>
      <c r="G30" s="54"/>
      <c r="H30" s="54"/>
      <c r="I30" s="54"/>
      <c r="J30" s="54"/>
      <c r="K30" s="54"/>
      <c r="L30" s="18"/>
    </row>
    <row r="31" spans="2:12">
      <c r="B31" s="19"/>
      <c r="C31" s="54"/>
      <c r="D31" s="54"/>
      <c r="E31" s="54"/>
      <c r="F31" s="55"/>
      <c r="G31" s="54"/>
      <c r="H31" s="54"/>
      <c r="I31" s="54"/>
      <c r="J31" s="54"/>
      <c r="K31" s="54"/>
      <c r="L31" s="18"/>
    </row>
    <row r="32" spans="2:12">
      <c r="B32" s="19"/>
      <c r="L32" s="18"/>
    </row>
    <row r="33" spans="2:12">
      <c r="B33" s="19"/>
      <c r="L33" s="18"/>
    </row>
    <row r="34" spans="2:12">
      <c r="B34" s="19"/>
      <c r="L34" s="18"/>
    </row>
    <row r="35" spans="2:12">
      <c r="B35" s="19"/>
      <c r="L35" s="18"/>
    </row>
    <row r="36" spans="2:12">
      <c r="B36" s="19"/>
      <c r="L36" s="18"/>
    </row>
    <row r="37" spans="2:12">
      <c r="B37" s="19"/>
      <c r="C37" s="54"/>
      <c r="D37" s="54"/>
      <c r="E37" s="54"/>
      <c r="F37" s="55"/>
      <c r="G37" s="54"/>
      <c r="H37" s="54"/>
      <c r="I37" s="54"/>
      <c r="J37" s="54"/>
      <c r="K37" s="54"/>
      <c r="L37" s="18"/>
    </row>
    <row r="38" spans="2:12">
      <c r="B38" s="19"/>
      <c r="C38" s="54"/>
      <c r="D38" s="54"/>
      <c r="E38" s="54"/>
      <c r="F38" s="55"/>
      <c r="G38" s="54"/>
      <c r="H38" s="54"/>
      <c r="I38" s="54"/>
      <c r="J38" s="54"/>
      <c r="K38" s="54"/>
      <c r="L38" s="18"/>
    </row>
    <row r="39" spans="2:12">
      <c r="B39" s="19"/>
      <c r="C39" s="54"/>
      <c r="D39" s="54"/>
      <c r="E39" s="54"/>
      <c r="F39" s="55"/>
      <c r="G39" s="54"/>
      <c r="H39" s="54"/>
      <c r="I39" s="54"/>
      <c r="J39" s="54"/>
      <c r="K39" s="54"/>
      <c r="L39" s="18"/>
    </row>
    <row r="40" spans="2:12">
      <c r="B40" s="19"/>
      <c r="C40" s="54"/>
      <c r="D40" s="54"/>
      <c r="E40" s="54"/>
      <c r="F40" s="55"/>
      <c r="G40" s="54"/>
      <c r="H40" s="54"/>
      <c r="I40" s="54"/>
      <c r="J40" s="54"/>
      <c r="K40" s="54"/>
      <c r="L40" s="18"/>
    </row>
    <row r="44" spans="2:12">
      <c r="B44" s="35" t="s">
        <v>448</v>
      </c>
      <c r="C44" s="35"/>
      <c r="D44" s="35"/>
      <c r="E44" s="35"/>
      <c r="F44" s="35"/>
      <c r="H44" s="35"/>
      <c r="I44" s="35"/>
      <c r="J44" s="35"/>
      <c r="K44" s="35"/>
      <c r="L44" s="36" t="s">
        <v>462</v>
      </c>
    </row>
    <row r="45" spans="2:12" ht="21" customHeight="1">
      <c r="B45" s="35" t="s">
        <v>41</v>
      </c>
      <c r="C45" s="35"/>
      <c r="D45" s="35"/>
      <c r="E45" s="35"/>
      <c r="F45" s="35"/>
      <c r="H45" s="36"/>
      <c r="I45" s="36"/>
      <c r="J45" s="39"/>
      <c r="K45" s="36"/>
      <c r="L45" s="36" t="s">
        <v>42</v>
      </c>
    </row>
    <row r="46" spans="2:12" ht="15.75" customHeight="1" thickBot="1">
      <c r="B46" s="37" t="s">
        <v>4</v>
      </c>
      <c r="C46" s="37"/>
      <c r="D46" s="37"/>
      <c r="E46" s="37"/>
      <c r="F46" s="37"/>
      <c r="I46" s="37"/>
      <c r="J46" s="37"/>
      <c r="K46" s="37"/>
      <c r="L46" s="37" t="s">
        <v>5</v>
      </c>
    </row>
    <row r="47" spans="2:12" ht="15" thickBot="1">
      <c r="B47" s="102" t="s">
        <v>43</v>
      </c>
      <c r="C47" s="105">
        <v>2015</v>
      </c>
      <c r="D47" s="106"/>
      <c r="E47" s="107"/>
      <c r="F47" s="105">
        <v>2016</v>
      </c>
      <c r="G47" s="106"/>
      <c r="H47" s="107"/>
      <c r="I47" s="105">
        <v>2017</v>
      </c>
      <c r="J47" s="106"/>
      <c r="K47" s="107"/>
      <c r="L47" s="108" t="s">
        <v>44</v>
      </c>
    </row>
    <row r="48" spans="2:12">
      <c r="B48" s="103"/>
      <c r="C48" s="79" t="s">
        <v>8</v>
      </c>
      <c r="D48" s="79" t="s">
        <v>9</v>
      </c>
      <c r="E48" s="79" t="s">
        <v>10</v>
      </c>
      <c r="F48" s="79" t="s">
        <v>8</v>
      </c>
      <c r="G48" s="79" t="s">
        <v>9</v>
      </c>
      <c r="H48" s="80" t="s">
        <v>10</v>
      </c>
      <c r="I48" s="79" t="s">
        <v>8</v>
      </c>
      <c r="J48" s="79" t="s">
        <v>9</v>
      </c>
      <c r="K48" s="80" t="s">
        <v>10</v>
      </c>
      <c r="L48" s="109"/>
    </row>
    <row r="49" spans="2:12" ht="15" thickBot="1">
      <c r="B49" s="104"/>
      <c r="C49" s="81" t="s">
        <v>11</v>
      </c>
      <c r="D49" s="81" t="s">
        <v>12</v>
      </c>
      <c r="E49" s="81" t="s">
        <v>13</v>
      </c>
      <c r="F49" s="81" t="s">
        <v>11</v>
      </c>
      <c r="G49" s="81" t="s">
        <v>12</v>
      </c>
      <c r="H49" s="82" t="s">
        <v>13</v>
      </c>
      <c r="I49" s="81" t="s">
        <v>11</v>
      </c>
      <c r="J49" s="81" t="s">
        <v>12</v>
      </c>
      <c r="K49" s="82" t="s">
        <v>13</v>
      </c>
      <c r="L49" s="110"/>
    </row>
    <row r="50" spans="2:12">
      <c r="B50" s="83" t="s">
        <v>45</v>
      </c>
      <c r="C50" s="5">
        <v>70.992500000000007</v>
      </c>
      <c r="D50" s="2">
        <f>E50/C50*1000</f>
        <v>1242.1009261541712</v>
      </c>
      <c r="E50" s="5">
        <v>88.179850000000016</v>
      </c>
      <c r="F50" s="5">
        <v>70.71266</v>
      </c>
      <c r="G50" s="2">
        <f>H50/F50*1000</f>
        <v>1030.1691380298805</v>
      </c>
      <c r="H50" s="5">
        <v>72.846000000000018</v>
      </c>
      <c r="I50" s="5">
        <v>61.011199999999995</v>
      </c>
      <c r="J50" s="2">
        <f>K50/I50*1000</f>
        <v>995.51721651106686</v>
      </c>
      <c r="K50" s="5">
        <v>60.737699999999997</v>
      </c>
      <c r="L50" s="87" t="s">
        <v>46</v>
      </c>
    </row>
    <row r="51" spans="2:12">
      <c r="B51" s="84" t="s">
        <v>47</v>
      </c>
      <c r="C51" s="5">
        <v>0.91487219708863154</v>
      </c>
      <c r="D51" s="2">
        <f>E51/C51*1000</f>
        <v>4808.0203792101956</v>
      </c>
      <c r="E51" s="5">
        <v>4.3987241679749474</v>
      </c>
      <c r="F51" s="5">
        <v>1.073251594584947</v>
      </c>
      <c r="G51" s="2">
        <f>H51/F51*1000</f>
        <v>6211.3977506015026</v>
      </c>
      <c r="H51" s="5">
        <v>6.6663925404344155</v>
      </c>
      <c r="I51" s="5">
        <v>2.0193974536660337</v>
      </c>
      <c r="J51" s="2">
        <f>K51/I51*1000</f>
        <v>8826.6165523620421</v>
      </c>
      <c r="K51" s="5">
        <v>17.824446990326372</v>
      </c>
      <c r="L51" s="88" t="s">
        <v>48</v>
      </c>
    </row>
    <row r="52" spans="2:12">
      <c r="B52" s="84" t="s">
        <v>49</v>
      </c>
      <c r="C52" s="5">
        <v>0</v>
      </c>
      <c r="D52" s="2">
        <v>0</v>
      </c>
      <c r="E52" s="5">
        <v>0</v>
      </c>
      <c r="F52" s="5">
        <v>0</v>
      </c>
      <c r="G52" s="2">
        <v>0</v>
      </c>
      <c r="H52" s="5">
        <v>0</v>
      </c>
      <c r="I52" s="5">
        <v>0</v>
      </c>
      <c r="J52" s="2">
        <v>0</v>
      </c>
      <c r="K52" s="5">
        <v>0</v>
      </c>
      <c r="L52" s="88" t="s">
        <v>50</v>
      </c>
    </row>
    <row r="53" spans="2:12">
      <c r="B53" s="84" t="s">
        <v>51</v>
      </c>
      <c r="C53" s="5">
        <v>1188.4000000000001</v>
      </c>
      <c r="D53" s="2">
        <f t="shared" ref="D53:D73" si="21">E53/C53*1000</f>
        <v>1099.723998653652</v>
      </c>
      <c r="E53" s="5">
        <v>1306.912</v>
      </c>
      <c r="F53" s="5">
        <v>1148.2159999999999</v>
      </c>
      <c r="G53" s="2">
        <f t="shared" ref="G53:G73" si="22">H53/F53*1000</f>
        <v>1185.1437360217938</v>
      </c>
      <c r="H53" s="5">
        <v>1360.8009999999999</v>
      </c>
      <c r="I53" s="5">
        <v>1253.3789999999999</v>
      </c>
      <c r="J53" s="2">
        <f t="shared" ref="J53:J73" si="23">K53/I53*1000</f>
        <v>1338.7415139395187</v>
      </c>
      <c r="K53" s="5">
        <v>1677.9504999999999</v>
      </c>
      <c r="L53" s="88" t="s">
        <v>52</v>
      </c>
    </row>
    <row r="54" spans="2:12">
      <c r="B54" s="84" t="s">
        <v>53</v>
      </c>
      <c r="C54" s="5">
        <v>2754.33779</v>
      </c>
      <c r="D54" s="2">
        <f t="shared" si="21"/>
        <v>1390.3035014694644</v>
      </c>
      <c r="E54" s="5">
        <v>3829.3654736666667</v>
      </c>
      <c r="F54" s="5">
        <v>3379.5731100000003</v>
      </c>
      <c r="G54" s="2">
        <f t="shared" si="22"/>
        <v>1019.4057885020868</v>
      </c>
      <c r="H54" s="5">
        <v>3445.156391</v>
      </c>
      <c r="I54" s="5">
        <v>3513.4442900000004</v>
      </c>
      <c r="J54" s="2">
        <f t="shared" si="23"/>
        <v>989.93230884557431</v>
      </c>
      <c r="K54" s="5">
        <v>3478.0720179999998</v>
      </c>
      <c r="L54" s="88" t="s">
        <v>54</v>
      </c>
    </row>
    <row r="55" spans="2:12">
      <c r="B55" s="84" t="s">
        <v>55</v>
      </c>
      <c r="C55" s="5">
        <v>28.274000000000001</v>
      </c>
      <c r="D55" s="2">
        <f t="shared" si="21"/>
        <v>1349.9328004527129</v>
      </c>
      <c r="E55" s="5">
        <v>38.168000000000006</v>
      </c>
      <c r="F55" s="5">
        <v>29.576999999999998</v>
      </c>
      <c r="G55" s="2">
        <f t="shared" si="22"/>
        <v>1514.653277884843</v>
      </c>
      <c r="H55" s="5">
        <v>44.798899999999996</v>
      </c>
      <c r="I55" s="5">
        <v>29.741999999999997</v>
      </c>
      <c r="J55" s="2">
        <f t="shared" si="23"/>
        <v>1512.6054064958646</v>
      </c>
      <c r="K55" s="5">
        <v>44.987909999999999</v>
      </c>
      <c r="L55" s="88" t="s">
        <v>56</v>
      </c>
    </row>
    <row r="56" spans="2:12">
      <c r="B56" s="84" t="s">
        <v>57</v>
      </c>
      <c r="C56" s="5">
        <v>1.6E-2</v>
      </c>
      <c r="D56" s="2">
        <f t="shared" si="21"/>
        <v>1750</v>
      </c>
      <c r="E56" s="5">
        <v>2.8000000000000001E-2</v>
      </c>
      <c r="F56" s="5">
        <v>1.4E-2</v>
      </c>
      <c r="G56" s="2">
        <f t="shared" si="22"/>
        <v>2000</v>
      </c>
      <c r="H56" s="5">
        <v>2.8000000000000001E-2</v>
      </c>
      <c r="I56" s="5">
        <v>7.0000000000000001E-3</v>
      </c>
      <c r="J56" s="2">
        <f t="shared" si="23"/>
        <v>1857.1428571428569</v>
      </c>
      <c r="K56" s="5">
        <v>1.2999999999999999E-2</v>
      </c>
      <c r="L56" s="88" t="s">
        <v>58</v>
      </c>
    </row>
    <row r="57" spans="2:12">
      <c r="B57" s="84" t="s">
        <v>59</v>
      </c>
      <c r="C57" s="5">
        <v>210.86500000000001</v>
      </c>
      <c r="D57" s="2">
        <f t="shared" si="21"/>
        <v>4392.15611884381</v>
      </c>
      <c r="E57" s="5">
        <v>926.15200000000004</v>
      </c>
      <c r="F57" s="5">
        <v>200.166</v>
      </c>
      <c r="G57" s="2">
        <f t="shared" si="22"/>
        <v>5233.2913681644241</v>
      </c>
      <c r="H57" s="5">
        <v>1047.527</v>
      </c>
      <c r="I57" s="5">
        <v>255.15899999999999</v>
      </c>
      <c r="J57" s="2">
        <f t="shared" si="23"/>
        <v>5600.5157568418108</v>
      </c>
      <c r="K57" s="5">
        <v>1429.0219999999997</v>
      </c>
      <c r="L57" s="88" t="s">
        <v>60</v>
      </c>
    </row>
    <row r="58" spans="2:12">
      <c r="B58" s="84" t="s">
        <v>61</v>
      </c>
      <c r="C58" s="5">
        <v>14880.599999999997</v>
      </c>
      <c r="D58" s="2">
        <f t="shared" si="21"/>
        <v>526.92767764740677</v>
      </c>
      <c r="E58" s="5">
        <v>7841</v>
      </c>
      <c r="F58" s="5">
        <v>15516.899999999998</v>
      </c>
      <c r="G58" s="2">
        <f t="shared" si="22"/>
        <v>549.01430053683407</v>
      </c>
      <c r="H58" s="5">
        <v>8519</v>
      </c>
      <c r="I58" s="5">
        <v>15873.08</v>
      </c>
      <c r="J58" s="2">
        <f t="shared" si="23"/>
        <v>552.19276914121258</v>
      </c>
      <c r="K58" s="5">
        <v>8765</v>
      </c>
      <c r="L58" s="88" t="s">
        <v>62</v>
      </c>
    </row>
    <row r="59" spans="2:12">
      <c r="B59" s="84" t="s">
        <v>63</v>
      </c>
      <c r="C59" s="5">
        <v>2352.62</v>
      </c>
      <c r="D59" s="2">
        <f t="shared" si="21"/>
        <v>1941.7823532912241</v>
      </c>
      <c r="E59" s="5">
        <v>4568.2759999999998</v>
      </c>
      <c r="F59" s="5">
        <v>2441.1940000000004</v>
      </c>
      <c r="G59" s="2">
        <f t="shared" si="22"/>
        <v>1131.1153476536476</v>
      </c>
      <c r="H59" s="5">
        <v>2761.2719999999995</v>
      </c>
      <c r="I59" s="5">
        <v>2402.3759999999997</v>
      </c>
      <c r="J59" s="2">
        <f t="shared" si="23"/>
        <v>1262.0002031322326</v>
      </c>
      <c r="K59" s="5">
        <v>3031.799</v>
      </c>
      <c r="L59" s="88" t="s">
        <v>64</v>
      </c>
    </row>
    <row r="60" spans="2:12">
      <c r="B60" s="84" t="s">
        <v>65</v>
      </c>
      <c r="C60" s="5">
        <v>447.07899999999995</v>
      </c>
      <c r="D60" s="2">
        <f t="shared" si="21"/>
        <v>538.00782412056935</v>
      </c>
      <c r="E60" s="5">
        <v>240.53199999999998</v>
      </c>
      <c r="F60" s="5">
        <v>280.637</v>
      </c>
      <c r="G60" s="2">
        <f t="shared" si="22"/>
        <v>507.26026860321338</v>
      </c>
      <c r="H60" s="5">
        <v>142.35599999999999</v>
      </c>
      <c r="I60" s="5">
        <v>343.661</v>
      </c>
      <c r="J60" s="2">
        <f t="shared" si="23"/>
        <v>546.98380089681393</v>
      </c>
      <c r="K60" s="5">
        <v>187.977</v>
      </c>
      <c r="L60" s="88" t="s">
        <v>66</v>
      </c>
    </row>
    <row r="61" spans="2:12">
      <c r="B61" s="84" t="s">
        <v>67</v>
      </c>
      <c r="C61" s="5">
        <v>1356.4837500000001</v>
      </c>
      <c r="D61" s="2">
        <f t="shared" si="21"/>
        <v>2314.8496987155204</v>
      </c>
      <c r="E61" s="5">
        <v>3140.0559999999996</v>
      </c>
      <c r="F61" s="5">
        <v>1311.511563276998</v>
      </c>
      <c r="G61" s="2">
        <f t="shared" si="22"/>
        <v>3061.0305790739721</v>
      </c>
      <c r="H61" s="5">
        <v>4014.5769999999998</v>
      </c>
      <c r="I61" s="5">
        <v>1376.6599999999999</v>
      </c>
      <c r="J61" s="2">
        <f t="shared" si="23"/>
        <v>2761.0688187351998</v>
      </c>
      <c r="K61" s="5">
        <v>3801.0529999999999</v>
      </c>
      <c r="L61" s="88" t="s">
        <v>68</v>
      </c>
    </row>
    <row r="62" spans="2:12">
      <c r="B62" s="84" t="s">
        <v>69</v>
      </c>
      <c r="C62" s="5">
        <v>4.5087799999999998</v>
      </c>
      <c r="D62" s="2">
        <f t="shared" si="21"/>
        <v>5273.2668260593791</v>
      </c>
      <c r="E62" s="5">
        <v>23.776000000000003</v>
      </c>
      <c r="F62" s="5">
        <v>4.2583799999999998</v>
      </c>
      <c r="G62" s="2">
        <f t="shared" si="22"/>
        <v>4429.6187752149881</v>
      </c>
      <c r="H62" s="5">
        <v>18.863</v>
      </c>
      <c r="I62" s="5">
        <v>4.26206</v>
      </c>
      <c r="J62" s="2">
        <f t="shared" si="23"/>
        <v>4444.5643655884714</v>
      </c>
      <c r="K62" s="5">
        <v>18.943000000000001</v>
      </c>
      <c r="L62" s="88" t="s">
        <v>70</v>
      </c>
    </row>
    <row r="63" spans="2:12">
      <c r="B63" s="84" t="s">
        <v>71</v>
      </c>
      <c r="C63" s="5">
        <v>23.84582</v>
      </c>
      <c r="D63" s="2">
        <f t="shared" si="21"/>
        <v>2105.1643432685478</v>
      </c>
      <c r="E63" s="5">
        <v>50.199370000000002</v>
      </c>
      <c r="F63" s="5">
        <v>23.494100000000003</v>
      </c>
      <c r="G63" s="2">
        <f t="shared" si="22"/>
        <v>2452.2497137579217</v>
      </c>
      <c r="H63" s="5">
        <v>57.613399999999999</v>
      </c>
      <c r="I63" s="5">
        <v>28.353000000000002</v>
      </c>
      <c r="J63" s="2">
        <f t="shared" si="23"/>
        <v>2537.2292173667688</v>
      </c>
      <c r="K63" s="5">
        <v>71.938060000000007</v>
      </c>
      <c r="L63" s="88" t="s">
        <v>72</v>
      </c>
    </row>
    <row r="64" spans="2:12">
      <c r="B64" s="84" t="s">
        <v>73</v>
      </c>
      <c r="C64" s="5">
        <v>0.30800000000000005</v>
      </c>
      <c r="D64" s="2">
        <f t="shared" si="21"/>
        <v>5847.4025974025963</v>
      </c>
      <c r="E64" s="5">
        <v>1.8009999999999999</v>
      </c>
      <c r="F64" s="5">
        <v>0.29400000000000004</v>
      </c>
      <c r="G64" s="2">
        <f t="shared" si="22"/>
        <v>4683.6734693877543</v>
      </c>
      <c r="H64" s="5">
        <v>1.377</v>
      </c>
      <c r="I64" s="5">
        <v>0.38</v>
      </c>
      <c r="J64" s="2">
        <f t="shared" si="23"/>
        <v>6673.684210526314</v>
      </c>
      <c r="K64" s="5">
        <v>2.5359999999999996</v>
      </c>
      <c r="L64" s="88" t="s">
        <v>74</v>
      </c>
    </row>
    <row r="65" spans="2:12">
      <c r="B65" s="84" t="s">
        <v>75</v>
      </c>
      <c r="C65" s="5">
        <v>1.4530999999999998</v>
      </c>
      <c r="D65" s="2">
        <f t="shared" si="21"/>
        <v>5212.4611635476203</v>
      </c>
      <c r="E65" s="5">
        <v>7.5742273167510454</v>
      </c>
      <c r="F65" s="5">
        <v>1.0026999999999999</v>
      </c>
      <c r="G65" s="2">
        <f t="shared" si="22"/>
        <v>4848.608756357834</v>
      </c>
      <c r="H65" s="5">
        <v>4.8616999999999999</v>
      </c>
      <c r="I65" s="5">
        <v>1.2224999999999999</v>
      </c>
      <c r="J65" s="2">
        <f t="shared" si="23"/>
        <v>6082.6175869120643</v>
      </c>
      <c r="K65" s="5">
        <v>7.4359999999999991</v>
      </c>
      <c r="L65" s="88" t="s">
        <v>76</v>
      </c>
    </row>
    <row r="66" spans="2:12">
      <c r="B66" s="84" t="s">
        <v>77</v>
      </c>
      <c r="C66" s="5">
        <v>52.375180955827858</v>
      </c>
      <c r="D66" s="2">
        <f t="shared" si="21"/>
        <v>2794.9748948189472</v>
      </c>
      <c r="E66" s="5">
        <v>146.38731588313829</v>
      </c>
      <c r="F66" s="5">
        <v>63.022199999999991</v>
      </c>
      <c r="G66" s="2">
        <f t="shared" si="22"/>
        <v>3825.2350124241939</v>
      </c>
      <c r="H66" s="5">
        <v>241.074726</v>
      </c>
      <c r="I66" s="5">
        <v>56.351999999999997</v>
      </c>
      <c r="J66" s="2">
        <f t="shared" si="23"/>
        <v>4360.0936967632024</v>
      </c>
      <c r="K66" s="5">
        <v>245.7</v>
      </c>
      <c r="L66" s="88" t="s">
        <v>78</v>
      </c>
    </row>
    <row r="67" spans="2:12">
      <c r="B67" s="84" t="s">
        <v>79</v>
      </c>
      <c r="C67" s="5">
        <v>437.43400000000003</v>
      </c>
      <c r="D67" s="2">
        <f t="shared" si="21"/>
        <v>686.72302564501149</v>
      </c>
      <c r="E67" s="5">
        <v>300.39600000000002</v>
      </c>
      <c r="F67" s="5">
        <v>321.23200000000003</v>
      </c>
      <c r="G67" s="2">
        <f t="shared" si="22"/>
        <v>714.97546944264582</v>
      </c>
      <c r="H67" s="5">
        <v>229.673</v>
      </c>
      <c r="I67" s="5">
        <v>233.37700000000001</v>
      </c>
      <c r="J67" s="2">
        <f t="shared" si="23"/>
        <v>766.66509553212188</v>
      </c>
      <c r="K67" s="5">
        <v>178.92200000000003</v>
      </c>
      <c r="L67" s="88" t="s">
        <v>80</v>
      </c>
    </row>
    <row r="68" spans="2:12">
      <c r="B68" s="84" t="s">
        <v>81</v>
      </c>
      <c r="C68" s="5">
        <v>3084.0149800000004</v>
      </c>
      <c r="D68" s="2">
        <f t="shared" si="21"/>
        <v>7567.9301661498412</v>
      </c>
      <c r="E68" s="5">
        <v>23339.61</v>
      </c>
      <c r="F68" s="5">
        <v>3268.3440000000005</v>
      </c>
      <c r="G68" s="2">
        <f t="shared" si="22"/>
        <v>7157.7098371530037</v>
      </c>
      <c r="H68" s="5">
        <v>23393.858</v>
      </c>
      <c r="I68" s="5">
        <v>2992.0480000000002</v>
      </c>
      <c r="J68" s="2">
        <f t="shared" si="23"/>
        <v>7178.7304214370888</v>
      </c>
      <c r="K68" s="5">
        <v>21479.106</v>
      </c>
      <c r="L68" s="88" t="s">
        <v>82</v>
      </c>
    </row>
    <row r="69" spans="2:12">
      <c r="B69" s="84" t="s">
        <v>83</v>
      </c>
      <c r="C69" s="5">
        <v>5455.3300000000008</v>
      </c>
      <c r="D69" s="2">
        <f t="shared" si="21"/>
        <v>2141.6920699572706</v>
      </c>
      <c r="E69" s="5">
        <v>11683.636999999999</v>
      </c>
      <c r="F69" s="5">
        <v>3802.4029999999993</v>
      </c>
      <c r="G69" s="2">
        <f t="shared" si="22"/>
        <v>936.13249305767954</v>
      </c>
      <c r="H69" s="5">
        <v>3559.5529999999994</v>
      </c>
      <c r="I69" s="5">
        <v>5505.1009999999997</v>
      </c>
      <c r="J69" s="2">
        <f t="shared" si="23"/>
        <v>1777.8347754201059</v>
      </c>
      <c r="K69" s="5">
        <v>9787.16</v>
      </c>
      <c r="L69" s="88" t="s">
        <v>84</v>
      </c>
    </row>
    <row r="70" spans="2:12">
      <c r="B70" s="84" t="s">
        <v>85</v>
      </c>
      <c r="C70" s="5">
        <v>232.858</v>
      </c>
      <c r="D70" s="2">
        <f t="shared" si="21"/>
        <v>1679.2895240876412</v>
      </c>
      <c r="E70" s="5">
        <v>391.036</v>
      </c>
      <c r="F70" s="5">
        <v>277.87869999999998</v>
      </c>
      <c r="G70" s="2">
        <f t="shared" si="22"/>
        <v>1262.6048703984868</v>
      </c>
      <c r="H70" s="5">
        <v>350.851</v>
      </c>
      <c r="I70" s="5">
        <v>267.08299999999997</v>
      </c>
      <c r="J70" s="2">
        <f t="shared" si="23"/>
        <v>1337.7863810126441</v>
      </c>
      <c r="K70" s="5">
        <v>357.3</v>
      </c>
      <c r="L70" s="88" t="s">
        <v>86</v>
      </c>
    </row>
    <row r="71" spans="2:12" ht="15" thickBot="1">
      <c r="B71" s="85" t="s">
        <v>87</v>
      </c>
      <c r="C71" s="5">
        <v>585.65800000000002</v>
      </c>
      <c r="D71" s="2">
        <f t="shared" si="21"/>
        <v>784.15389186180323</v>
      </c>
      <c r="E71" s="5">
        <v>459.24599999999998</v>
      </c>
      <c r="F71" s="5">
        <v>519.44200000000001</v>
      </c>
      <c r="G71" s="2">
        <f t="shared" si="22"/>
        <v>687.66869063341051</v>
      </c>
      <c r="H71" s="5">
        <v>357.20400000000001</v>
      </c>
      <c r="I71" s="5">
        <v>620.66999999999996</v>
      </c>
      <c r="J71" s="2">
        <f t="shared" si="23"/>
        <v>724.76356195723974</v>
      </c>
      <c r="K71" s="5">
        <v>449.839</v>
      </c>
      <c r="L71" s="89" t="s">
        <v>88</v>
      </c>
    </row>
    <row r="72" spans="2:12" ht="16.5" thickBot="1">
      <c r="B72" s="86" t="s">
        <v>383</v>
      </c>
      <c r="C72" s="90">
        <f>SUM(C50:C71)</f>
        <v>33168.368773152913</v>
      </c>
      <c r="D72" s="90">
        <f t="shared" si="21"/>
        <v>1760.3136096428661</v>
      </c>
      <c r="E72" s="90">
        <f>SUM(E50:E71)</f>
        <v>58386.730961034533</v>
      </c>
      <c r="F72" s="90">
        <f>SUM(F50:F71)</f>
        <v>32660.945664871582</v>
      </c>
      <c r="G72" s="90">
        <f t="shared" si="22"/>
        <v>1519.5505365577899</v>
      </c>
      <c r="H72" s="90">
        <f>SUM(H50:H71)</f>
        <v>49629.957509540436</v>
      </c>
      <c r="I72" s="90">
        <f>SUM(I50:I71)</f>
        <v>34819.387447453664</v>
      </c>
      <c r="J72" s="90">
        <f t="shared" si="23"/>
        <v>1582.259788979122</v>
      </c>
      <c r="K72" s="90">
        <f>SUM(K50:K71)</f>
        <v>55093.316634990326</v>
      </c>
      <c r="L72" s="86" t="s">
        <v>385</v>
      </c>
    </row>
    <row r="73" spans="2:12" ht="16.5" thickBot="1">
      <c r="B73" s="86" t="s">
        <v>384</v>
      </c>
      <c r="C73" s="90">
        <v>725878.12899999996</v>
      </c>
      <c r="D73" s="90">
        <f t="shared" si="21"/>
        <v>3938.7679167834526</v>
      </c>
      <c r="E73" s="90">
        <v>2859065.486</v>
      </c>
      <c r="F73" s="90">
        <v>733340.82499999995</v>
      </c>
      <c r="G73" s="90">
        <f t="shared" si="22"/>
        <v>3967.052038866103</v>
      </c>
      <c r="H73" s="90">
        <v>2909201.2149999999</v>
      </c>
      <c r="I73" s="90">
        <v>731541.28300000005</v>
      </c>
      <c r="J73" s="90">
        <f t="shared" si="23"/>
        <v>4073.8299631956652</v>
      </c>
      <c r="K73" s="90">
        <v>2980174.798</v>
      </c>
      <c r="L73" s="86" t="s">
        <v>382</v>
      </c>
    </row>
    <row r="77" spans="2:12">
      <c r="B77" s="35" t="s">
        <v>449</v>
      </c>
      <c r="C77" s="35"/>
      <c r="D77" s="35"/>
      <c r="E77" s="35"/>
      <c r="F77" s="35"/>
      <c r="H77" s="35"/>
      <c r="I77" s="35"/>
      <c r="J77" s="35"/>
      <c r="K77" s="35"/>
      <c r="L77" s="59" t="s">
        <v>463</v>
      </c>
    </row>
    <row r="78" spans="2:12">
      <c r="B78" s="35" t="s">
        <v>91</v>
      </c>
      <c r="C78" s="35"/>
      <c r="D78" s="35"/>
      <c r="E78" s="35"/>
      <c r="F78" s="35"/>
      <c r="H78" s="36"/>
      <c r="I78" s="36"/>
      <c r="J78" s="36"/>
      <c r="K78" s="36"/>
      <c r="L78" s="59" t="s">
        <v>92</v>
      </c>
    </row>
    <row r="79" spans="2:12" ht="15.75" customHeight="1" thickBot="1">
      <c r="B79" s="37" t="s">
        <v>4</v>
      </c>
      <c r="C79" s="37"/>
      <c r="D79" s="37"/>
      <c r="E79" s="37"/>
      <c r="F79" s="37"/>
      <c r="H79" s="38"/>
      <c r="I79" s="38"/>
      <c r="J79" s="38"/>
      <c r="K79" s="38"/>
      <c r="L79" s="59" t="s">
        <v>5</v>
      </c>
    </row>
    <row r="80" spans="2:12" ht="15" thickBot="1">
      <c r="B80" s="102" t="s">
        <v>43</v>
      </c>
      <c r="C80" s="105">
        <v>2015</v>
      </c>
      <c r="D80" s="106"/>
      <c r="E80" s="107"/>
      <c r="F80" s="105">
        <v>2016</v>
      </c>
      <c r="G80" s="106"/>
      <c r="H80" s="107"/>
      <c r="I80" s="105">
        <v>2017</v>
      </c>
      <c r="J80" s="106"/>
      <c r="K80" s="107"/>
      <c r="L80" s="108" t="s">
        <v>44</v>
      </c>
    </row>
    <row r="81" spans="2:12">
      <c r="B81" s="103"/>
      <c r="C81" s="79" t="s">
        <v>8</v>
      </c>
      <c r="D81" s="79" t="s">
        <v>9</v>
      </c>
      <c r="E81" s="79" t="s">
        <v>10</v>
      </c>
      <c r="F81" s="79" t="s">
        <v>8</v>
      </c>
      <c r="G81" s="79" t="s">
        <v>9</v>
      </c>
      <c r="H81" s="80" t="s">
        <v>10</v>
      </c>
      <c r="I81" s="79" t="s">
        <v>8</v>
      </c>
      <c r="J81" s="79" t="s">
        <v>9</v>
      </c>
      <c r="K81" s="80" t="s">
        <v>10</v>
      </c>
      <c r="L81" s="109"/>
    </row>
    <row r="82" spans="2:12" ht="15" thickBot="1">
      <c r="B82" s="104"/>
      <c r="C82" s="81" t="s">
        <v>11</v>
      </c>
      <c r="D82" s="81" t="s">
        <v>12</v>
      </c>
      <c r="E82" s="81" t="s">
        <v>13</v>
      </c>
      <c r="F82" s="81" t="s">
        <v>11</v>
      </c>
      <c r="G82" s="81" t="s">
        <v>12</v>
      </c>
      <c r="H82" s="82" t="s">
        <v>13</v>
      </c>
      <c r="I82" s="81" t="s">
        <v>11</v>
      </c>
      <c r="J82" s="81" t="s">
        <v>12</v>
      </c>
      <c r="K82" s="82" t="s">
        <v>13</v>
      </c>
      <c r="L82" s="110"/>
    </row>
    <row r="83" spans="2:12">
      <c r="B83" s="83" t="s">
        <v>45</v>
      </c>
      <c r="C83" s="5">
        <v>27.783000000000001</v>
      </c>
      <c r="D83" s="2">
        <f>E83/C83*1000</f>
        <v>1465.7974300831445</v>
      </c>
      <c r="E83" s="5">
        <v>40.724250000000005</v>
      </c>
      <c r="F83" s="5">
        <v>25.581160000000001</v>
      </c>
      <c r="G83" s="2">
        <f>H83/F83*1000</f>
        <v>1271.7171543432746</v>
      </c>
      <c r="H83" s="14">
        <v>32.532000000000004</v>
      </c>
      <c r="I83" s="5">
        <v>23.001999999999999</v>
      </c>
      <c r="J83" s="2">
        <f>K83/I83*1000</f>
        <v>869.48960959916531</v>
      </c>
      <c r="K83" s="1">
        <v>20</v>
      </c>
      <c r="L83" s="87" t="s">
        <v>46</v>
      </c>
    </row>
    <row r="84" spans="2:12">
      <c r="B84" s="84" t="s">
        <v>47</v>
      </c>
      <c r="C84" s="6">
        <v>2.1999999999999999E-2</v>
      </c>
      <c r="D84" s="2">
        <f>E84/C84*1000</f>
        <v>3727.2727272727275</v>
      </c>
      <c r="E84" s="6">
        <v>8.2000000000000003E-2</v>
      </c>
      <c r="F84" s="6">
        <v>2.1999999999999999E-2</v>
      </c>
      <c r="G84" s="2">
        <f>H84/F84*1000</f>
        <v>3727.2727272727275</v>
      </c>
      <c r="H84" s="15">
        <v>8.2000000000000003E-2</v>
      </c>
      <c r="I84" s="6">
        <v>2.5000000000000001E-2</v>
      </c>
      <c r="J84" s="2">
        <f>K84/I84*1000</f>
        <v>3320</v>
      </c>
      <c r="K84" s="15">
        <v>8.3000000000000004E-2</v>
      </c>
      <c r="L84" s="88" t="s">
        <v>48</v>
      </c>
    </row>
    <row r="85" spans="2:12">
      <c r="B85" s="84" t="s">
        <v>49</v>
      </c>
      <c r="C85" s="6">
        <v>0</v>
      </c>
      <c r="D85" s="2">
        <v>0</v>
      </c>
      <c r="E85" s="6">
        <v>0</v>
      </c>
      <c r="F85" s="6">
        <v>0</v>
      </c>
      <c r="G85" s="2">
        <v>0</v>
      </c>
      <c r="H85" s="15">
        <v>0</v>
      </c>
      <c r="I85" s="15">
        <v>0</v>
      </c>
      <c r="J85" s="2">
        <v>0</v>
      </c>
      <c r="K85" s="15">
        <v>0</v>
      </c>
      <c r="L85" s="88" t="s">
        <v>50</v>
      </c>
    </row>
    <row r="86" spans="2:12">
      <c r="B86" s="84" t="s">
        <v>51</v>
      </c>
      <c r="C86" s="6">
        <v>650.70000000000005</v>
      </c>
      <c r="D86" s="2">
        <f>E86/C86*1000</f>
        <v>1402.1269402182263</v>
      </c>
      <c r="E86" s="6">
        <v>912.36400000000003</v>
      </c>
      <c r="F86" s="6">
        <v>610.37</v>
      </c>
      <c r="G86" s="2">
        <f>H86/F86*1000</f>
        <v>1518.0832937398627</v>
      </c>
      <c r="H86" s="15">
        <v>926.59249999999997</v>
      </c>
      <c r="I86" s="6">
        <v>674.82</v>
      </c>
      <c r="J86" s="2">
        <f>K86/I86*1000</f>
        <v>1636.4190450786875</v>
      </c>
      <c r="K86" s="15">
        <v>1104.2882999999999</v>
      </c>
      <c r="L86" s="88" t="s">
        <v>52</v>
      </c>
    </row>
    <row r="87" spans="2:12">
      <c r="B87" s="84" t="s">
        <v>53</v>
      </c>
      <c r="C87" s="6">
        <v>1814.722</v>
      </c>
      <c r="D87" s="2">
        <f>E87/C87*1000</f>
        <v>1463.9875969983282</v>
      </c>
      <c r="E87" s="6">
        <v>2656.7305000000001</v>
      </c>
      <c r="F87" s="6">
        <v>2062.17931</v>
      </c>
      <c r="G87" s="2">
        <f>H87/F87*1000</f>
        <v>1183.2610569640522</v>
      </c>
      <c r="H87" s="15">
        <v>2440.09647</v>
      </c>
      <c r="I87" s="6">
        <v>2118.3897900000002</v>
      </c>
      <c r="J87" s="2">
        <f>K87/I87*1000</f>
        <v>1150.167448645039</v>
      </c>
      <c r="K87" s="15">
        <v>2436.5029800000002</v>
      </c>
      <c r="L87" s="88" t="s">
        <v>54</v>
      </c>
    </row>
    <row r="88" spans="2:12">
      <c r="B88" s="84" t="s">
        <v>55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88" t="s">
        <v>56</v>
      </c>
    </row>
    <row r="89" spans="2:12">
      <c r="B89" s="84" t="s">
        <v>57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88" t="s">
        <v>58</v>
      </c>
    </row>
    <row r="90" spans="2:12">
      <c r="B90" s="84" t="s">
        <v>59</v>
      </c>
      <c r="C90" s="6">
        <v>106.583</v>
      </c>
      <c r="D90" s="2">
        <f t="shared" ref="D90:D96" si="24">E90/C90*1000</f>
        <v>5634.9886942570593</v>
      </c>
      <c r="E90" s="6">
        <v>600.59400000000005</v>
      </c>
      <c r="F90" s="6">
        <v>122.199</v>
      </c>
      <c r="G90" s="2">
        <f t="shared" ref="G90:G106" si="25">H90/F90*1000</f>
        <v>6266.9498113732525</v>
      </c>
      <c r="H90" s="15">
        <v>765.81500000000005</v>
      </c>
      <c r="I90" s="6">
        <v>96.516999999999996</v>
      </c>
      <c r="J90" s="2">
        <f t="shared" ref="J90:J106" si="26">K90/I90*1000</f>
        <v>6433.3019053638227</v>
      </c>
      <c r="K90" s="15">
        <v>620.923</v>
      </c>
      <c r="L90" s="88" t="s">
        <v>60</v>
      </c>
    </row>
    <row r="91" spans="2:12">
      <c r="B91" s="84" t="s">
        <v>61</v>
      </c>
      <c r="C91" s="6">
        <v>236.88</v>
      </c>
      <c r="D91" s="2">
        <f t="shared" si="24"/>
        <v>1996.7916244511989</v>
      </c>
      <c r="E91" s="6">
        <v>473</v>
      </c>
      <c r="F91" s="6">
        <v>268</v>
      </c>
      <c r="G91" s="2">
        <f t="shared" si="25"/>
        <v>2481.3432835820895</v>
      </c>
      <c r="H91" s="15">
        <v>665</v>
      </c>
      <c r="I91" s="6">
        <v>267.12</v>
      </c>
      <c r="J91" s="2">
        <f t="shared" si="26"/>
        <v>2938.7541179994009</v>
      </c>
      <c r="K91" s="15">
        <v>785</v>
      </c>
      <c r="L91" s="88" t="s">
        <v>62</v>
      </c>
    </row>
    <row r="92" spans="2:12">
      <c r="B92" s="84" t="s">
        <v>63</v>
      </c>
      <c r="C92" s="6">
        <v>1197.2</v>
      </c>
      <c r="D92" s="2">
        <f t="shared" si="24"/>
        <v>2390.2672903441367</v>
      </c>
      <c r="E92" s="6">
        <v>2861.6280000000002</v>
      </c>
      <c r="F92" s="6">
        <v>1178.5060000000001</v>
      </c>
      <c r="G92" s="2">
        <f t="shared" si="25"/>
        <v>1464.7757414896487</v>
      </c>
      <c r="H92" s="15">
        <v>1726.2470000000001</v>
      </c>
      <c r="I92" s="6">
        <v>1169.9110000000001</v>
      </c>
      <c r="J92" s="2">
        <f t="shared" si="26"/>
        <v>1581.9493961506473</v>
      </c>
      <c r="K92" s="15">
        <v>1850.74</v>
      </c>
      <c r="L92" s="88" t="s">
        <v>64</v>
      </c>
    </row>
    <row r="93" spans="2:12">
      <c r="B93" s="84" t="s">
        <v>65</v>
      </c>
      <c r="C93" s="6">
        <v>2.5819999999999999</v>
      </c>
      <c r="D93" s="2">
        <f t="shared" si="24"/>
        <v>396.20449264136323</v>
      </c>
      <c r="E93" s="6">
        <v>1.0229999999999999</v>
      </c>
      <c r="F93" s="6">
        <v>2.56</v>
      </c>
      <c r="G93" s="2">
        <f t="shared" si="25"/>
        <v>398.04687499999994</v>
      </c>
      <c r="H93" s="15">
        <v>1.0189999999999999</v>
      </c>
      <c r="I93" s="6">
        <v>2.5870000000000002</v>
      </c>
      <c r="J93" s="2">
        <f t="shared" si="26"/>
        <v>398.14456899884033</v>
      </c>
      <c r="K93" s="15">
        <v>1.03</v>
      </c>
      <c r="L93" s="88" t="s">
        <v>66</v>
      </c>
    </row>
    <row r="94" spans="2:12">
      <c r="B94" s="84" t="s">
        <v>67</v>
      </c>
      <c r="C94" s="6">
        <v>1006.73175</v>
      </c>
      <c r="D94" s="2">
        <f t="shared" si="24"/>
        <v>2466.5398702285884</v>
      </c>
      <c r="E94" s="6">
        <v>2483.1439999999998</v>
      </c>
      <c r="F94" s="6">
        <v>924.31200000000001</v>
      </c>
      <c r="G94" s="2">
        <f t="shared" si="25"/>
        <v>3302.9312613057059</v>
      </c>
      <c r="H94" s="15">
        <v>3052.9389999999999</v>
      </c>
      <c r="I94" s="6">
        <v>1053.98</v>
      </c>
      <c r="J94" s="2">
        <f t="shared" si="26"/>
        <v>2821.8144556822708</v>
      </c>
      <c r="K94" s="15">
        <v>2974.136</v>
      </c>
      <c r="L94" s="88" t="s">
        <v>68</v>
      </c>
    </row>
    <row r="95" spans="2:12">
      <c r="B95" s="84" t="s">
        <v>69</v>
      </c>
      <c r="C95" s="6">
        <v>0.84499999999999997</v>
      </c>
      <c r="D95" s="2">
        <f t="shared" si="24"/>
        <v>2994.082840236686</v>
      </c>
      <c r="E95" s="6">
        <v>2.5299999999999998</v>
      </c>
      <c r="F95" s="6">
        <v>0.92945999999999995</v>
      </c>
      <c r="G95" s="2">
        <f t="shared" si="25"/>
        <v>4282.0562477137264</v>
      </c>
      <c r="H95" s="15">
        <v>3.98</v>
      </c>
      <c r="I95" s="6">
        <v>0.92900000000000005</v>
      </c>
      <c r="J95" s="2">
        <f t="shared" si="26"/>
        <v>4284.1765339074273</v>
      </c>
      <c r="K95" s="15">
        <v>3.98</v>
      </c>
      <c r="L95" s="88" t="s">
        <v>70</v>
      </c>
    </row>
    <row r="96" spans="2:12">
      <c r="B96" s="84" t="s">
        <v>71</v>
      </c>
      <c r="C96" s="6">
        <v>13.27017</v>
      </c>
      <c r="D96" s="2">
        <f t="shared" si="24"/>
        <v>1983.3958419522885</v>
      </c>
      <c r="E96" s="6">
        <v>26.32</v>
      </c>
      <c r="F96" s="6">
        <v>14.4</v>
      </c>
      <c r="G96" s="2">
        <f t="shared" si="25"/>
        <v>2574.7916666666665</v>
      </c>
      <c r="H96" s="15">
        <v>37.076999999999998</v>
      </c>
      <c r="I96" s="6">
        <v>16.997399999999999</v>
      </c>
      <c r="J96" s="2">
        <f t="shared" si="26"/>
        <v>2784.9500511842994</v>
      </c>
      <c r="K96" s="15">
        <v>47.336910000000003</v>
      </c>
      <c r="L96" s="88" t="s">
        <v>72</v>
      </c>
    </row>
    <row r="97" spans="2:12">
      <c r="B97" s="84" t="s">
        <v>73</v>
      </c>
      <c r="C97" s="6">
        <v>0</v>
      </c>
      <c r="D97" s="6">
        <v>0</v>
      </c>
      <c r="E97" s="6">
        <v>0</v>
      </c>
      <c r="F97" s="6">
        <v>3.0000000000000001E-3</v>
      </c>
      <c r="G97" s="2">
        <f t="shared" si="25"/>
        <v>2000</v>
      </c>
      <c r="H97" s="15">
        <v>6.0000000000000001E-3</v>
      </c>
      <c r="I97" s="6">
        <v>4.0000000000000001E-3</v>
      </c>
      <c r="J97" s="2">
        <f t="shared" si="26"/>
        <v>2500</v>
      </c>
      <c r="K97" s="15">
        <v>0.01</v>
      </c>
      <c r="L97" s="88" t="s">
        <v>74</v>
      </c>
    </row>
    <row r="98" spans="2:12">
      <c r="B98" s="84" t="s">
        <v>75</v>
      </c>
      <c r="C98" s="6">
        <v>1.2E-2</v>
      </c>
      <c r="D98" s="2">
        <f t="shared" ref="D98:D106" si="27">E98/C98*1000</f>
        <v>3750</v>
      </c>
      <c r="E98" s="6">
        <v>4.4999999999999998E-2</v>
      </c>
      <c r="F98" s="6">
        <v>8.9999999999999993E-3</v>
      </c>
      <c r="G98" s="2">
        <f t="shared" si="25"/>
        <v>5000</v>
      </c>
      <c r="H98" s="15">
        <v>4.4999999999999998E-2</v>
      </c>
      <c r="I98" s="6">
        <v>7.4999999999999997E-3</v>
      </c>
      <c r="J98" s="2">
        <f t="shared" si="26"/>
        <v>2933.333333333333</v>
      </c>
      <c r="K98" s="15">
        <v>2.1999999999999999E-2</v>
      </c>
      <c r="L98" s="88" t="s">
        <v>76</v>
      </c>
    </row>
    <row r="99" spans="2:12">
      <c r="B99" s="84" t="s">
        <v>77</v>
      </c>
      <c r="C99" s="6">
        <v>37.389180955827854</v>
      </c>
      <c r="D99" s="2">
        <f t="shared" si="27"/>
        <v>2959.3939491175552</v>
      </c>
      <c r="E99" s="6">
        <v>110.64931588313829</v>
      </c>
      <c r="F99" s="6">
        <v>42.872</v>
      </c>
      <c r="G99" s="2">
        <f t="shared" si="25"/>
        <v>3034.1808173166637</v>
      </c>
      <c r="H99" s="15">
        <v>130.0814</v>
      </c>
      <c r="I99" s="6">
        <v>38.576000000000001</v>
      </c>
      <c r="J99" s="2">
        <f t="shared" si="26"/>
        <v>3369.9709664039815</v>
      </c>
      <c r="K99" s="15">
        <v>130</v>
      </c>
      <c r="L99" s="88" t="s">
        <v>78</v>
      </c>
    </row>
    <row r="100" spans="2:12">
      <c r="B100" s="84" t="s">
        <v>79</v>
      </c>
      <c r="C100" s="6">
        <v>249.642</v>
      </c>
      <c r="D100" s="2">
        <f t="shared" si="27"/>
        <v>794.89829435752006</v>
      </c>
      <c r="E100" s="6">
        <v>198.44</v>
      </c>
      <c r="F100" s="6">
        <v>207.11099999999999</v>
      </c>
      <c r="G100" s="2">
        <f t="shared" si="25"/>
        <v>794.60772242903568</v>
      </c>
      <c r="H100" s="15">
        <v>164.572</v>
      </c>
      <c r="I100" s="6">
        <v>194.364</v>
      </c>
      <c r="J100" s="2">
        <f t="shared" si="26"/>
        <v>782.68094914696144</v>
      </c>
      <c r="K100" s="15">
        <v>152.125</v>
      </c>
      <c r="L100" s="88" t="s">
        <v>80</v>
      </c>
    </row>
    <row r="101" spans="2:12">
      <c r="B101" s="84" t="s">
        <v>81</v>
      </c>
      <c r="C101" s="6">
        <v>1457.52558</v>
      </c>
      <c r="D101" s="2">
        <f t="shared" si="27"/>
        <v>6715.7531465073844</v>
      </c>
      <c r="E101" s="6">
        <v>9788.3819999999996</v>
      </c>
      <c r="F101" s="6">
        <v>1410.095</v>
      </c>
      <c r="G101" s="2">
        <f t="shared" si="25"/>
        <v>6626.9194628730675</v>
      </c>
      <c r="H101" s="15">
        <v>9344.5859999999993</v>
      </c>
      <c r="I101" s="6">
        <v>1234.3970000000002</v>
      </c>
      <c r="J101" s="2">
        <f t="shared" si="26"/>
        <v>6821.0494678778368</v>
      </c>
      <c r="K101" s="15">
        <v>8419.8829999999998</v>
      </c>
      <c r="L101" s="88" t="s">
        <v>82</v>
      </c>
    </row>
    <row r="102" spans="2:12">
      <c r="B102" s="84" t="s">
        <v>83</v>
      </c>
      <c r="C102" s="6">
        <v>3273.8690000000001</v>
      </c>
      <c r="D102" s="2">
        <f t="shared" si="27"/>
        <v>2466.3964868478242</v>
      </c>
      <c r="E102" s="6">
        <v>8074.6589999999997</v>
      </c>
      <c r="F102" s="6">
        <v>2413.6379999999999</v>
      </c>
      <c r="G102" s="2">
        <f t="shared" si="25"/>
        <v>1131.537952252989</v>
      </c>
      <c r="H102" s="15">
        <v>2731.123</v>
      </c>
      <c r="I102" s="6">
        <v>3321</v>
      </c>
      <c r="J102" s="2">
        <f t="shared" si="26"/>
        <v>2135.1451370069253</v>
      </c>
      <c r="K102" s="15">
        <v>7090.817</v>
      </c>
      <c r="L102" s="88" t="s">
        <v>84</v>
      </c>
    </row>
    <row r="103" spans="2:12">
      <c r="B103" s="84" t="s">
        <v>85</v>
      </c>
      <c r="C103" s="6">
        <v>3.5</v>
      </c>
      <c r="D103" s="2">
        <f t="shared" si="27"/>
        <v>2015.1428571428576</v>
      </c>
      <c r="E103" s="6">
        <v>7.0530000000000008</v>
      </c>
      <c r="F103" s="6">
        <v>3.593</v>
      </c>
      <c r="G103" s="2">
        <f t="shared" si="25"/>
        <v>2148.065683273031</v>
      </c>
      <c r="H103" s="15">
        <v>7.718</v>
      </c>
      <c r="I103" s="6">
        <v>3.8940000000000001</v>
      </c>
      <c r="J103" s="2">
        <f t="shared" si="26"/>
        <v>2148.6902927580895</v>
      </c>
      <c r="K103" s="15">
        <v>8.3670000000000009</v>
      </c>
      <c r="L103" s="88" t="s">
        <v>86</v>
      </c>
    </row>
    <row r="104" spans="2:12" ht="15" thickBot="1">
      <c r="B104" s="85" t="s">
        <v>87</v>
      </c>
      <c r="C104" s="16">
        <v>74.849999999999994</v>
      </c>
      <c r="D104" s="2">
        <f t="shared" si="27"/>
        <v>1669.2050768203073</v>
      </c>
      <c r="E104" s="16">
        <v>124.94</v>
      </c>
      <c r="F104" s="16">
        <v>61.552999999999997</v>
      </c>
      <c r="G104" s="2">
        <f t="shared" si="25"/>
        <v>1558.2831056162981</v>
      </c>
      <c r="H104" s="17">
        <v>95.917000000000002</v>
      </c>
      <c r="I104" s="16">
        <v>61.326000000000001</v>
      </c>
      <c r="J104" s="2">
        <f t="shared" si="26"/>
        <v>1559.7136614160388</v>
      </c>
      <c r="K104" s="17">
        <v>95.650999999999996</v>
      </c>
      <c r="L104" s="89" t="s">
        <v>88</v>
      </c>
    </row>
    <row r="105" spans="2:12" ht="16.5" thickBot="1">
      <c r="B105" s="86" t="s">
        <v>383</v>
      </c>
      <c r="C105" s="90">
        <f>SUM(C83:C104)</f>
        <v>10154.106680955829</v>
      </c>
      <c r="D105" s="90">
        <f t="shared" si="27"/>
        <v>2793.1859450597508</v>
      </c>
      <c r="E105" s="90">
        <f>SUM(E83:E104)</f>
        <v>28362.308065883135</v>
      </c>
      <c r="F105" s="90">
        <f>SUM(F83:F104)</f>
        <v>9347.9329300000009</v>
      </c>
      <c r="G105" s="90">
        <f t="shared" si="25"/>
        <v>2366.8792379750203</v>
      </c>
      <c r="H105" s="90">
        <f>SUM(H83:H104)</f>
        <v>22125.428369999998</v>
      </c>
      <c r="I105" s="90">
        <f>SUM(I83:I104)</f>
        <v>10277.84669</v>
      </c>
      <c r="J105" s="90">
        <f t="shared" si="26"/>
        <v>2504.5027393768214</v>
      </c>
      <c r="K105" s="90">
        <f>SUM(K83:K104)</f>
        <v>25740.895189999999</v>
      </c>
      <c r="L105" s="86" t="s">
        <v>385</v>
      </c>
    </row>
    <row r="106" spans="2:12" ht="16.5" thickBot="1">
      <c r="B106" s="86" t="s">
        <v>384</v>
      </c>
      <c r="C106" s="90">
        <v>223880.891</v>
      </c>
      <c r="D106" s="90">
        <f t="shared" si="27"/>
        <v>3358.3185980799049</v>
      </c>
      <c r="E106" s="90">
        <v>751863.36</v>
      </c>
      <c r="F106" s="90">
        <v>220252.64300000001</v>
      </c>
      <c r="G106" s="90">
        <f t="shared" si="25"/>
        <v>3400.7076228365622</v>
      </c>
      <c r="H106" s="90">
        <v>749014.84199999995</v>
      </c>
      <c r="I106" s="90">
        <v>218543.071</v>
      </c>
      <c r="J106" s="90">
        <f t="shared" si="26"/>
        <v>3531.1967360429376</v>
      </c>
      <c r="K106" s="90">
        <v>771718.57900000003</v>
      </c>
      <c r="L106" s="86" t="s">
        <v>382</v>
      </c>
    </row>
    <row r="110" spans="2:12">
      <c r="B110" s="35" t="s">
        <v>450</v>
      </c>
      <c r="C110" s="35"/>
      <c r="D110" s="35"/>
      <c r="E110" s="35"/>
      <c r="F110" s="35"/>
      <c r="H110" s="35"/>
      <c r="I110" s="35"/>
      <c r="J110" s="35"/>
      <c r="K110" s="35"/>
      <c r="L110" s="59" t="s">
        <v>464</v>
      </c>
    </row>
    <row r="111" spans="2:12">
      <c r="B111" s="35" t="s">
        <v>95</v>
      </c>
      <c r="C111" s="35"/>
      <c r="D111" s="35"/>
      <c r="E111" s="35"/>
      <c r="F111" s="35"/>
      <c r="H111" s="36"/>
      <c r="I111" s="36"/>
      <c r="J111" s="36"/>
      <c r="K111" s="36"/>
      <c r="L111" s="59" t="s">
        <v>96</v>
      </c>
    </row>
    <row r="112" spans="2:12" ht="15.75" customHeight="1" thickBot="1">
      <c r="B112" s="37" t="s">
        <v>4</v>
      </c>
      <c r="C112" s="37"/>
      <c r="D112" s="37"/>
      <c r="E112" s="37"/>
      <c r="F112" s="37"/>
      <c r="H112" s="38"/>
      <c r="I112" s="38"/>
      <c r="J112" s="38"/>
      <c r="K112" s="38"/>
      <c r="L112" s="59" t="s">
        <v>5</v>
      </c>
    </row>
    <row r="113" spans="2:12" ht="15" thickBot="1">
      <c r="B113" s="102" t="s">
        <v>43</v>
      </c>
      <c r="C113" s="105">
        <v>2015</v>
      </c>
      <c r="D113" s="106"/>
      <c r="E113" s="107"/>
      <c r="F113" s="105">
        <v>2016</v>
      </c>
      <c r="G113" s="106"/>
      <c r="H113" s="107"/>
      <c r="I113" s="105">
        <v>2017</v>
      </c>
      <c r="J113" s="106"/>
      <c r="K113" s="107"/>
      <c r="L113" s="108" t="s">
        <v>44</v>
      </c>
    </row>
    <row r="114" spans="2:12">
      <c r="B114" s="103"/>
      <c r="C114" s="79" t="s">
        <v>8</v>
      </c>
      <c r="D114" s="79" t="s">
        <v>9</v>
      </c>
      <c r="E114" s="79" t="s">
        <v>10</v>
      </c>
      <c r="F114" s="79" t="s">
        <v>8</v>
      </c>
      <c r="G114" s="79" t="s">
        <v>9</v>
      </c>
      <c r="H114" s="80" t="s">
        <v>10</v>
      </c>
      <c r="I114" s="79" t="s">
        <v>8</v>
      </c>
      <c r="J114" s="79" t="s">
        <v>9</v>
      </c>
      <c r="K114" s="80" t="s">
        <v>10</v>
      </c>
      <c r="L114" s="109"/>
    </row>
    <row r="115" spans="2:12" ht="15" thickBot="1">
      <c r="B115" s="104"/>
      <c r="C115" s="81" t="s">
        <v>11</v>
      </c>
      <c r="D115" s="81" t="s">
        <v>12</v>
      </c>
      <c r="E115" s="81" t="s">
        <v>13</v>
      </c>
      <c r="F115" s="81" t="s">
        <v>11</v>
      </c>
      <c r="G115" s="81" t="s">
        <v>12</v>
      </c>
      <c r="H115" s="82" t="s">
        <v>13</v>
      </c>
      <c r="I115" s="81" t="s">
        <v>11</v>
      </c>
      <c r="J115" s="81" t="s">
        <v>12</v>
      </c>
      <c r="K115" s="82" t="s">
        <v>13</v>
      </c>
      <c r="L115" s="110"/>
    </row>
    <row r="116" spans="2:12">
      <c r="B116" s="83" t="s">
        <v>45</v>
      </c>
      <c r="C116" s="5">
        <v>41.685000000000002</v>
      </c>
      <c r="D116" s="2">
        <f t="shared" ref="D116:D139" si="28">E116/C116*1000</f>
        <v>1071.5365239294711</v>
      </c>
      <c r="E116" s="5">
        <v>44.667000000000002</v>
      </c>
      <c r="F116" s="5">
        <v>41.773200000000003</v>
      </c>
      <c r="G116" s="2">
        <f t="shared" ref="G116:G139" si="29">H116/F116*1000</f>
        <v>743.89800158953574</v>
      </c>
      <c r="H116" s="14">
        <v>31.074999999999999</v>
      </c>
      <c r="I116" s="5">
        <v>34.293700000000001</v>
      </c>
      <c r="J116" s="2">
        <f t="shared" ref="J116:J139" si="30">K116/I116*1000</f>
        <v>805.94978086354047</v>
      </c>
      <c r="K116" s="1">
        <v>27.638999999999999</v>
      </c>
      <c r="L116" s="87" t="s">
        <v>46</v>
      </c>
    </row>
    <row r="117" spans="2:12">
      <c r="B117" s="84" t="s">
        <v>47</v>
      </c>
      <c r="C117" s="6">
        <v>1.6E-2</v>
      </c>
      <c r="D117" s="2">
        <f t="shared" si="28"/>
        <v>8000</v>
      </c>
      <c r="E117" s="6">
        <v>0.128</v>
      </c>
      <c r="F117" s="6">
        <v>1.6E-2</v>
      </c>
      <c r="G117" s="2">
        <f t="shared" si="29"/>
        <v>7937.5</v>
      </c>
      <c r="H117" s="15">
        <v>0.127</v>
      </c>
      <c r="I117" s="6">
        <v>1.6E-2</v>
      </c>
      <c r="J117" s="2">
        <f t="shared" si="30"/>
        <v>8062.5</v>
      </c>
      <c r="K117" s="15">
        <v>0.129</v>
      </c>
      <c r="L117" s="88" t="s">
        <v>48</v>
      </c>
    </row>
    <row r="118" spans="2:12">
      <c r="B118" s="84" t="s">
        <v>49</v>
      </c>
      <c r="C118" s="6">
        <v>0</v>
      </c>
      <c r="D118" s="2">
        <v>0</v>
      </c>
      <c r="E118" s="6">
        <v>0</v>
      </c>
      <c r="F118" s="6">
        <v>0</v>
      </c>
      <c r="G118" s="2">
        <v>0</v>
      </c>
      <c r="H118" s="15">
        <v>0</v>
      </c>
      <c r="I118" s="15">
        <v>0</v>
      </c>
      <c r="J118" s="2">
        <v>0</v>
      </c>
      <c r="K118" s="15">
        <v>0</v>
      </c>
      <c r="L118" s="88" t="s">
        <v>50</v>
      </c>
    </row>
    <row r="119" spans="2:12">
      <c r="B119" s="84" t="s">
        <v>51</v>
      </c>
      <c r="C119" s="6">
        <v>513.20000000000005</v>
      </c>
      <c r="D119" s="2">
        <f t="shared" si="28"/>
        <v>700.00389711613411</v>
      </c>
      <c r="E119" s="6">
        <v>359.24200000000002</v>
      </c>
      <c r="F119" s="6">
        <v>516.41499999999996</v>
      </c>
      <c r="G119" s="2">
        <f t="shared" si="29"/>
        <v>699.45392755826231</v>
      </c>
      <c r="H119" s="15">
        <v>361.20850000000002</v>
      </c>
      <c r="I119" s="6">
        <v>555.01</v>
      </c>
      <c r="J119" s="2">
        <f t="shared" si="30"/>
        <v>900.13909659285423</v>
      </c>
      <c r="K119" s="15">
        <v>499.58620000000002</v>
      </c>
      <c r="L119" s="88" t="s">
        <v>52</v>
      </c>
    </row>
    <row r="120" spans="2:12">
      <c r="B120" s="84" t="s">
        <v>53</v>
      </c>
      <c r="C120" s="6">
        <v>802.33643999999993</v>
      </c>
      <c r="D120" s="2">
        <f t="shared" si="28"/>
        <v>1284.4441898546534</v>
      </c>
      <c r="E120" s="6">
        <v>1030.5563786666664</v>
      </c>
      <c r="F120" s="6">
        <v>1236.2043000000001</v>
      </c>
      <c r="G120" s="2">
        <f t="shared" si="29"/>
        <v>744.13783304264507</v>
      </c>
      <c r="H120" s="15">
        <v>919.90638899999999</v>
      </c>
      <c r="I120" s="6">
        <v>1303.1310000000001</v>
      </c>
      <c r="J120" s="2">
        <f t="shared" si="30"/>
        <v>744.1277968216549</v>
      </c>
      <c r="K120" s="15">
        <v>969.69600000000003</v>
      </c>
      <c r="L120" s="88" t="s">
        <v>54</v>
      </c>
    </row>
    <row r="121" spans="2:12">
      <c r="B121" s="84" t="s">
        <v>55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88" t="s">
        <v>56</v>
      </c>
    </row>
    <row r="122" spans="2:12">
      <c r="B122" s="84" t="s">
        <v>57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88" t="s">
        <v>58</v>
      </c>
    </row>
    <row r="123" spans="2:12">
      <c r="B123" s="84" t="s">
        <v>59</v>
      </c>
      <c r="C123" s="6">
        <v>1.363</v>
      </c>
      <c r="D123" s="2">
        <f t="shared" si="28"/>
        <v>6779.897285399853</v>
      </c>
      <c r="E123" s="6">
        <v>9.2409999999999997</v>
      </c>
      <c r="F123" s="6">
        <v>3.8210000000000002</v>
      </c>
      <c r="G123" s="2">
        <f t="shared" si="29"/>
        <v>6754.7762365872804</v>
      </c>
      <c r="H123" s="15">
        <v>25.81</v>
      </c>
      <c r="I123" s="6">
        <v>95.165999999999997</v>
      </c>
      <c r="J123" s="2">
        <f t="shared" si="30"/>
        <v>6699.9978984090949</v>
      </c>
      <c r="K123" s="15">
        <v>637.61199999999997</v>
      </c>
      <c r="L123" s="88" t="s">
        <v>60</v>
      </c>
    </row>
    <row r="124" spans="2:12">
      <c r="B124" s="84" t="s">
        <v>61</v>
      </c>
      <c r="C124" s="6">
        <v>0</v>
      </c>
      <c r="D124" s="2">
        <v>0</v>
      </c>
      <c r="E124" s="6">
        <v>0</v>
      </c>
      <c r="F124" s="6">
        <v>0</v>
      </c>
      <c r="G124" s="2">
        <v>0</v>
      </c>
      <c r="H124" s="15">
        <v>0</v>
      </c>
      <c r="I124" s="6">
        <v>0</v>
      </c>
      <c r="J124" s="2">
        <v>0</v>
      </c>
      <c r="K124" s="15">
        <v>0</v>
      </c>
      <c r="L124" s="88" t="s">
        <v>62</v>
      </c>
    </row>
    <row r="125" spans="2:12">
      <c r="B125" s="84" t="s">
        <v>63</v>
      </c>
      <c r="C125" s="6">
        <v>1120.345</v>
      </c>
      <c r="D125" s="2">
        <f t="shared" si="28"/>
        <v>1441.4158138787604</v>
      </c>
      <c r="E125" s="6">
        <v>1614.883</v>
      </c>
      <c r="F125" s="6">
        <v>1244.2670000000001</v>
      </c>
      <c r="G125" s="2">
        <f t="shared" si="29"/>
        <v>767.10223770300104</v>
      </c>
      <c r="H125" s="15">
        <v>954.48</v>
      </c>
      <c r="I125" s="6">
        <v>1180.9929999999999</v>
      </c>
      <c r="J125" s="2">
        <f t="shared" si="30"/>
        <v>838.32334315275375</v>
      </c>
      <c r="K125" s="15">
        <v>990.05399999999997</v>
      </c>
      <c r="L125" s="88" t="s">
        <v>64</v>
      </c>
    </row>
    <row r="126" spans="2:12">
      <c r="B126" s="84" t="s">
        <v>65</v>
      </c>
      <c r="C126" s="6">
        <v>0</v>
      </c>
      <c r="D126" s="2">
        <v>0</v>
      </c>
      <c r="E126" s="6">
        <v>0</v>
      </c>
      <c r="F126" s="6">
        <v>0</v>
      </c>
      <c r="G126" s="2">
        <v>0</v>
      </c>
      <c r="H126" s="15">
        <v>0</v>
      </c>
      <c r="I126" s="6">
        <v>0</v>
      </c>
      <c r="J126" s="2">
        <v>0</v>
      </c>
      <c r="K126" s="15">
        <v>0</v>
      </c>
      <c r="L126" s="88" t="s">
        <v>66</v>
      </c>
    </row>
    <row r="127" spans="2:12">
      <c r="B127" s="84" t="s">
        <v>67</v>
      </c>
      <c r="C127" s="6">
        <v>250.75</v>
      </c>
      <c r="D127" s="2">
        <f t="shared" si="28"/>
        <v>1316.0518444666002</v>
      </c>
      <c r="E127" s="6">
        <v>330</v>
      </c>
      <c r="F127" s="6">
        <v>265.42599999999999</v>
      </c>
      <c r="G127" s="2">
        <f t="shared" si="29"/>
        <v>1771.4918659061282</v>
      </c>
      <c r="H127" s="15">
        <v>470.2</v>
      </c>
      <c r="I127" s="6">
        <v>205.12</v>
      </c>
      <c r="J127" s="2">
        <f t="shared" si="30"/>
        <v>1800.8970358814352</v>
      </c>
      <c r="K127" s="15">
        <v>369.4</v>
      </c>
      <c r="L127" s="88" t="s">
        <v>68</v>
      </c>
    </row>
    <row r="128" spans="2:12">
      <c r="B128" s="84" t="s">
        <v>69</v>
      </c>
      <c r="C128" s="6">
        <v>0.88200000000000001</v>
      </c>
      <c r="D128" s="2">
        <f t="shared" si="28"/>
        <v>2619.0476190476193</v>
      </c>
      <c r="E128" s="6">
        <v>2.31</v>
      </c>
      <c r="F128" s="6">
        <v>0.6069</v>
      </c>
      <c r="G128" s="2">
        <f t="shared" si="29"/>
        <v>2792.8818586258035</v>
      </c>
      <c r="H128" s="15">
        <v>1.6950000000000001</v>
      </c>
      <c r="I128" s="6">
        <v>0.60599999999999998</v>
      </c>
      <c r="J128" s="2">
        <f t="shared" si="30"/>
        <v>2797.0297029702974</v>
      </c>
      <c r="K128" s="15">
        <v>1.6950000000000001</v>
      </c>
      <c r="L128" s="88" t="s">
        <v>70</v>
      </c>
    </row>
    <row r="129" spans="2:12">
      <c r="B129" s="84" t="s">
        <v>71</v>
      </c>
      <c r="C129" s="6">
        <v>10.023669999999999</v>
      </c>
      <c r="D129" s="2">
        <f t="shared" si="28"/>
        <v>2274.2169285301693</v>
      </c>
      <c r="E129" s="6">
        <v>22.795999999999999</v>
      </c>
      <c r="F129" s="6">
        <v>8.7256000000000018</v>
      </c>
      <c r="G129" s="2">
        <f t="shared" si="29"/>
        <v>2257.9192261850185</v>
      </c>
      <c r="H129" s="15">
        <v>19.701700000000002</v>
      </c>
      <c r="I129" s="6">
        <v>10.965299999999999</v>
      </c>
      <c r="J129" s="2">
        <f t="shared" si="30"/>
        <v>2162.3667387121191</v>
      </c>
      <c r="K129" s="15">
        <v>23.710999999999999</v>
      </c>
      <c r="L129" s="88" t="s">
        <v>72</v>
      </c>
    </row>
    <row r="130" spans="2:12">
      <c r="B130" s="84" t="s">
        <v>73</v>
      </c>
      <c r="C130" s="6">
        <v>0.23</v>
      </c>
      <c r="D130" s="6">
        <f t="shared" si="28"/>
        <v>3808.695652173913</v>
      </c>
      <c r="E130" s="6">
        <v>0.876</v>
      </c>
      <c r="F130" s="6">
        <v>0.224</v>
      </c>
      <c r="G130" s="2">
        <f t="shared" si="29"/>
        <v>3000</v>
      </c>
      <c r="H130" s="15">
        <v>0.67200000000000004</v>
      </c>
      <c r="I130" s="6">
        <v>0.217</v>
      </c>
      <c r="J130" s="2">
        <f t="shared" si="30"/>
        <v>3152.073732718894</v>
      </c>
      <c r="K130" s="15">
        <v>0.68400000000000005</v>
      </c>
      <c r="L130" s="88" t="s">
        <v>74</v>
      </c>
    </row>
    <row r="131" spans="2:12">
      <c r="B131" s="84" t="s">
        <v>75</v>
      </c>
      <c r="C131" s="6">
        <v>0.623</v>
      </c>
      <c r="D131" s="2">
        <f t="shared" si="28"/>
        <v>4160.5136436597113</v>
      </c>
      <c r="E131" s="6">
        <v>2.5920000000000001</v>
      </c>
      <c r="F131" s="6">
        <v>0.52700000000000002</v>
      </c>
      <c r="G131" s="2">
        <f t="shared" si="29"/>
        <v>3863.3776091081595</v>
      </c>
      <c r="H131" s="15">
        <v>2.036</v>
      </c>
      <c r="I131" s="6">
        <v>0.56069999999999998</v>
      </c>
      <c r="J131" s="2">
        <f t="shared" si="30"/>
        <v>4000.3566969859107</v>
      </c>
      <c r="K131" s="15">
        <v>2.2429999999999999</v>
      </c>
      <c r="L131" s="88" t="s">
        <v>76</v>
      </c>
    </row>
    <row r="132" spans="2:12">
      <c r="B132" s="84" t="s">
        <v>77</v>
      </c>
      <c r="C132" s="6">
        <v>13.698</v>
      </c>
      <c r="D132" s="2">
        <f t="shared" si="28"/>
        <v>2316.6885676741131</v>
      </c>
      <c r="E132" s="6">
        <v>31.734000000000002</v>
      </c>
      <c r="F132" s="6">
        <v>16.475999999999999</v>
      </c>
      <c r="G132" s="2">
        <f t="shared" si="29"/>
        <v>1539.0355668851664</v>
      </c>
      <c r="H132" s="15">
        <v>25.357150000000001</v>
      </c>
      <c r="I132" s="6">
        <v>13.861000000000001</v>
      </c>
      <c r="J132" s="2">
        <f t="shared" si="30"/>
        <v>2164.3460067816177</v>
      </c>
      <c r="K132" s="15">
        <v>30</v>
      </c>
      <c r="L132" s="88" t="s">
        <v>78</v>
      </c>
    </row>
    <row r="133" spans="2:12">
      <c r="B133" s="84" t="s">
        <v>79</v>
      </c>
      <c r="C133" s="6">
        <v>181.727</v>
      </c>
      <c r="D133" s="2">
        <f t="shared" si="28"/>
        <v>509.28040412266751</v>
      </c>
      <c r="E133" s="6">
        <v>92.55</v>
      </c>
      <c r="F133" s="6">
        <v>107.533</v>
      </c>
      <c r="G133" s="2">
        <f t="shared" si="29"/>
        <v>512.57753433829612</v>
      </c>
      <c r="H133" s="15">
        <v>55.119</v>
      </c>
      <c r="I133" s="6">
        <v>32.524999999999999</v>
      </c>
      <c r="J133" s="2">
        <f t="shared" si="30"/>
        <v>517.07916986933128</v>
      </c>
      <c r="K133" s="15">
        <v>16.818000000000001</v>
      </c>
      <c r="L133" s="88" t="s">
        <v>80</v>
      </c>
    </row>
    <row r="134" spans="2:12">
      <c r="B134" s="84" t="s">
        <v>81</v>
      </c>
      <c r="C134" s="6">
        <v>83</v>
      </c>
      <c r="D134" s="2">
        <f t="shared" si="28"/>
        <v>1465.5060240963855</v>
      </c>
      <c r="E134" s="6">
        <v>121.637</v>
      </c>
      <c r="F134" s="6">
        <v>65.988</v>
      </c>
      <c r="G134" s="2">
        <f t="shared" si="29"/>
        <v>1564.5420379462932</v>
      </c>
      <c r="H134" s="15">
        <v>103.241</v>
      </c>
      <c r="I134" s="6">
        <v>88.385999999999996</v>
      </c>
      <c r="J134" s="2">
        <f t="shared" si="30"/>
        <v>1102.9574819541556</v>
      </c>
      <c r="K134" s="15">
        <v>97.486000000000004</v>
      </c>
      <c r="L134" s="88" t="s">
        <v>82</v>
      </c>
    </row>
    <row r="135" spans="2:12">
      <c r="B135" s="84" t="s">
        <v>83</v>
      </c>
      <c r="C135" s="6">
        <v>2000.164</v>
      </c>
      <c r="D135" s="2">
        <f t="shared" si="28"/>
        <v>1698.3567347477508</v>
      </c>
      <c r="E135" s="6">
        <v>3396.9920000000002</v>
      </c>
      <c r="F135" s="6">
        <v>1207.615</v>
      </c>
      <c r="G135" s="2">
        <f t="shared" si="29"/>
        <v>513.34158651556993</v>
      </c>
      <c r="H135" s="15">
        <v>619.91899999999998</v>
      </c>
      <c r="I135" s="6">
        <v>2001.473</v>
      </c>
      <c r="J135" s="2">
        <f t="shared" si="30"/>
        <v>1232.3233938204512</v>
      </c>
      <c r="K135" s="15">
        <v>2466.462</v>
      </c>
      <c r="L135" s="88" t="s">
        <v>84</v>
      </c>
    </row>
    <row r="136" spans="2:12">
      <c r="B136" s="84" t="s">
        <v>85</v>
      </c>
      <c r="C136" s="6">
        <v>0.48899999999999999</v>
      </c>
      <c r="D136" s="2">
        <f t="shared" si="28"/>
        <v>2865.0306748466255</v>
      </c>
      <c r="E136" s="6">
        <v>1.401</v>
      </c>
      <c r="F136" s="6">
        <v>0.48799999999999999</v>
      </c>
      <c r="G136" s="2">
        <f t="shared" si="29"/>
        <v>2936.4754098360659</v>
      </c>
      <c r="H136" s="15">
        <v>1.4330000000000001</v>
      </c>
      <c r="I136" s="6">
        <v>0.48699999999999999</v>
      </c>
      <c r="J136" s="2">
        <f t="shared" si="30"/>
        <v>2989.7330595482545</v>
      </c>
      <c r="K136" s="15">
        <v>1.456</v>
      </c>
      <c r="L136" s="88" t="s">
        <v>86</v>
      </c>
    </row>
    <row r="137" spans="2:12" ht="15" thickBot="1">
      <c r="B137" s="85" t="s">
        <v>87</v>
      </c>
      <c r="C137" s="16">
        <v>29.523</v>
      </c>
      <c r="D137" s="2">
        <f t="shared" si="28"/>
        <v>710.5646445144464</v>
      </c>
      <c r="E137" s="16">
        <v>20.978000000000002</v>
      </c>
      <c r="F137" s="16">
        <v>26.231000000000002</v>
      </c>
      <c r="G137" s="2">
        <f t="shared" si="29"/>
        <v>663.14665853379586</v>
      </c>
      <c r="H137" s="17">
        <v>17.395</v>
      </c>
      <c r="I137" s="16">
        <v>26.120999999999999</v>
      </c>
      <c r="J137" s="2">
        <f t="shared" si="30"/>
        <v>662.34064545767762</v>
      </c>
      <c r="K137" s="17">
        <v>17.300999999999998</v>
      </c>
      <c r="L137" s="89" t="s">
        <v>88</v>
      </c>
    </row>
    <row r="138" spans="2:12" ht="16.5" thickBot="1">
      <c r="B138" s="86" t="s">
        <v>383</v>
      </c>
      <c r="C138" s="90">
        <f>SUM(C116:C137)</f>
        <v>5050.0551099999993</v>
      </c>
      <c r="D138" s="90">
        <f t="shared" si="28"/>
        <v>1402.4764531067995</v>
      </c>
      <c r="E138" s="90">
        <f>SUM(E116:E137)</f>
        <v>7082.5833786666672</v>
      </c>
      <c r="F138" s="90">
        <f>SUM(F116:F137)</f>
        <v>4742.3370000000004</v>
      </c>
      <c r="G138" s="90">
        <f t="shared" si="29"/>
        <v>761.09642545436975</v>
      </c>
      <c r="H138" s="90">
        <f>SUM(H116:H137)</f>
        <v>3609.3757389999996</v>
      </c>
      <c r="I138" s="90">
        <f>SUM(I116:I137)</f>
        <v>5548.9317000000001</v>
      </c>
      <c r="J138" s="90">
        <f t="shared" si="30"/>
        <v>1108.6768647738088</v>
      </c>
      <c r="K138" s="90">
        <f>SUM(K116:K137)</f>
        <v>6151.9722000000011</v>
      </c>
      <c r="L138" s="86" t="s">
        <v>385</v>
      </c>
    </row>
    <row r="139" spans="2:12" ht="16.5" thickBot="1">
      <c r="B139" s="86" t="s">
        <v>384</v>
      </c>
      <c r="C139" s="90">
        <v>48727.987999999998</v>
      </c>
      <c r="D139" s="90">
        <f t="shared" si="28"/>
        <v>3025.2347583076898</v>
      </c>
      <c r="E139" s="90">
        <v>147413.603</v>
      </c>
      <c r="F139" s="90">
        <v>47661.47</v>
      </c>
      <c r="G139" s="90">
        <f t="shared" si="29"/>
        <v>3058.843820805359</v>
      </c>
      <c r="H139" s="90">
        <v>145788.99299999999</v>
      </c>
      <c r="I139" s="90">
        <v>47009.175000000003</v>
      </c>
      <c r="J139" s="90">
        <f t="shared" si="30"/>
        <v>3135.6487749465923</v>
      </c>
      <c r="K139" s="90">
        <v>147404.26199999999</v>
      </c>
      <c r="L139" s="86" t="s">
        <v>382</v>
      </c>
    </row>
    <row r="142" spans="2:12">
      <c r="B142" s="35" t="s">
        <v>451</v>
      </c>
      <c r="C142" s="35"/>
      <c r="D142" s="35"/>
      <c r="E142" s="35"/>
      <c r="F142" s="35"/>
      <c r="H142" s="35"/>
      <c r="I142" s="35"/>
      <c r="J142" s="35"/>
      <c r="K142" s="35"/>
      <c r="L142" s="59" t="s">
        <v>465</v>
      </c>
    </row>
    <row r="143" spans="2:12">
      <c r="B143" s="35" t="s">
        <v>99</v>
      </c>
      <c r="C143" s="35"/>
      <c r="D143" s="35"/>
      <c r="E143" s="35"/>
      <c r="F143" s="35"/>
      <c r="H143" s="36"/>
      <c r="I143" s="36"/>
      <c r="J143" s="36"/>
      <c r="K143" s="36"/>
      <c r="L143" s="59" t="s">
        <v>100</v>
      </c>
    </row>
    <row r="144" spans="2:12" ht="15.75" customHeight="1" thickBot="1">
      <c r="B144" s="37" t="s">
        <v>4</v>
      </c>
      <c r="C144" s="37"/>
      <c r="D144" s="37"/>
      <c r="E144" s="37"/>
      <c r="F144" s="37"/>
      <c r="H144" s="38"/>
      <c r="I144" s="38"/>
      <c r="J144" s="38"/>
      <c r="K144" s="38"/>
      <c r="L144" s="59" t="s">
        <v>5</v>
      </c>
    </row>
    <row r="145" spans="2:12" ht="15" thickBot="1">
      <c r="B145" s="102" t="s">
        <v>43</v>
      </c>
      <c r="C145" s="105">
        <v>2015</v>
      </c>
      <c r="D145" s="106"/>
      <c r="E145" s="107"/>
      <c r="F145" s="105">
        <v>2016</v>
      </c>
      <c r="G145" s="106"/>
      <c r="H145" s="107"/>
      <c r="I145" s="105">
        <v>2017</v>
      </c>
      <c r="J145" s="106"/>
      <c r="K145" s="107"/>
      <c r="L145" s="108" t="s">
        <v>44</v>
      </c>
    </row>
    <row r="146" spans="2:12">
      <c r="B146" s="103"/>
      <c r="C146" s="79" t="s">
        <v>8</v>
      </c>
      <c r="D146" s="79" t="s">
        <v>9</v>
      </c>
      <c r="E146" s="79" t="s">
        <v>10</v>
      </c>
      <c r="F146" s="79" t="s">
        <v>8</v>
      </c>
      <c r="G146" s="79" t="s">
        <v>9</v>
      </c>
      <c r="H146" s="80" t="s">
        <v>10</v>
      </c>
      <c r="I146" s="79" t="s">
        <v>8</v>
      </c>
      <c r="J146" s="79" t="s">
        <v>9</v>
      </c>
      <c r="K146" s="80" t="s">
        <v>10</v>
      </c>
      <c r="L146" s="109"/>
    </row>
    <row r="147" spans="2:12" ht="15" thickBot="1">
      <c r="B147" s="104"/>
      <c r="C147" s="81" t="s">
        <v>11</v>
      </c>
      <c r="D147" s="81" t="s">
        <v>12</v>
      </c>
      <c r="E147" s="81" t="s">
        <v>13</v>
      </c>
      <c r="F147" s="81" t="s">
        <v>11</v>
      </c>
      <c r="G147" s="81" t="s">
        <v>12</v>
      </c>
      <c r="H147" s="82" t="s">
        <v>13</v>
      </c>
      <c r="I147" s="81" t="s">
        <v>11</v>
      </c>
      <c r="J147" s="81" t="s">
        <v>12</v>
      </c>
      <c r="K147" s="82" t="s">
        <v>13</v>
      </c>
      <c r="L147" s="110"/>
    </row>
    <row r="148" spans="2:12">
      <c r="B148" s="83" t="s">
        <v>45</v>
      </c>
      <c r="C148" s="5">
        <v>1.2729999999999999</v>
      </c>
      <c r="D148" s="2">
        <f t="shared" ref="D148:D171" si="31">E148/C148*1000</f>
        <v>1608.7981146897096</v>
      </c>
      <c r="E148" s="5">
        <v>2.048</v>
      </c>
      <c r="F148" s="5">
        <v>0.73029999999999995</v>
      </c>
      <c r="G148" s="2">
        <f t="shared" ref="G148:G171" si="32">H148/F148*1000</f>
        <v>4354.3749144187323</v>
      </c>
      <c r="H148" s="14">
        <v>3.18</v>
      </c>
      <c r="I148" s="5">
        <v>0.66549999999999998</v>
      </c>
      <c r="J148" s="2">
        <f t="shared" ref="J148:J171" si="33">K148/I148*1000</f>
        <v>9762.5845229151018</v>
      </c>
      <c r="K148" s="1">
        <v>6.4969999999999999</v>
      </c>
      <c r="L148" s="87" t="s">
        <v>46</v>
      </c>
    </row>
    <row r="149" spans="2:12">
      <c r="B149" s="84" t="s">
        <v>47</v>
      </c>
      <c r="C149" s="6">
        <v>0.26187219708863152</v>
      </c>
      <c r="D149" s="2">
        <f t="shared" si="31"/>
        <v>14111.823282729763</v>
      </c>
      <c r="E149" s="6">
        <v>3.6954941679749473</v>
      </c>
      <c r="F149" s="6">
        <v>0.44825159458494701</v>
      </c>
      <c r="G149" s="2">
        <f t="shared" si="32"/>
        <v>13357.883413618742</v>
      </c>
      <c r="H149" s="15">
        <v>5.9876925404344163</v>
      </c>
      <c r="I149" s="6">
        <v>1.3913974536660338</v>
      </c>
      <c r="J149" s="2">
        <f t="shared" si="33"/>
        <v>12320.524911957335</v>
      </c>
      <c r="K149" s="15">
        <v>17.142746990326373</v>
      </c>
      <c r="L149" s="88" t="s">
        <v>48</v>
      </c>
    </row>
    <row r="150" spans="2:12">
      <c r="B150" s="84" t="s">
        <v>49</v>
      </c>
      <c r="C150" s="6">
        <v>0</v>
      </c>
      <c r="D150" s="2">
        <v>0</v>
      </c>
      <c r="E150" s="6">
        <v>0</v>
      </c>
      <c r="F150" s="6">
        <v>0</v>
      </c>
      <c r="G150" s="2">
        <v>0</v>
      </c>
      <c r="H150" s="15">
        <v>0</v>
      </c>
      <c r="I150" s="15">
        <v>0</v>
      </c>
      <c r="J150" s="2">
        <v>0</v>
      </c>
      <c r="K150" s="15">
        <v>0</v>
      </c>
      <c r="L150" s="88" t="s">
        <v>50</v>
      </c>
    </row>
    <row r="151" spans="2:12">
      <c r="B151" s="84" t="s">
        <v>51</v>
      </c>
      <c r="C151" s="6">
        <v>0</v>
      </c>
      <c r="D151" s="2">
        <v>0</v>
      </c>
      <c r="E151" s="6">
        <v>0</v>
      </c>
      <c r="F151" s="6">
        <v>0</v>
      </c>
      <c r="G151" s="2">
        <v>0</v>
      </c>
      <c r="H151" s="15">
        <v>0</v>
      </c>
      <c r="I151" s="6">
        <v>0</v>
      </c>
      <c r="J151" s="2">
        <v>0</v>
      </c>
      <c r="K151" s="15">
        <v>0</v>
      </c>
      <c r="L151" s="88" t="s">
        <v>52</v>
      </c>
    </row>
    <row r="152" spans="2:12">
      <c r="B152" s="84" t="s">
        <v>53</v>
      </c>
      <c r="C152" s="6">
        <v>0.71174999999999999</v>
      </c>
      <c r="D152" s="2">
        <f t="shared" si="31"/>
        <v>3925.7393747804708</v>
      </c>
      <c r="E152" s="6">
        <v>2.7941449999999999</v>
      </c>
      <c r="F152" s="6">
        <v>0.8175</v>
      </c>
      <c r="G152" s="2">
        <f t="shared" si="32"/>
        <v>4509.4189602446486</v>
      </c>
      <c r="H152" s="15">
        <v>3.6864499999999998</v>
      </c>
      <c r="I152" s="6">
        <v>0.65800000000000003</v>
      </c>
      <c r="J152" s="2">
        <f t="shared" si="33"/>
        <v>4003.0395136778116</v>
      </c>
      <c r="K152" s="15">
        <v>2.6339999999999999</v>
      </c>
      <c r="L152" s="88" t="s">
        <v>54</v>
      </c>
    </row>
    <row r="153" spans="2:12">
      <c r="B153" s="84" t="s">
        <v>55</v>
      </c>
      <c r="C153" s="6">
        <v>2.895</v>
      </c>
      <c r="D153" s="6">
        <f t="shared" si="31"/>
        <v>2060.4490500863558</v>
      </c>
      <c r="E153" s="6">
        <v>5.9649999999999999</v>
      </c>
      <c r="F153" s="6">
        <v>3.0019999999999998</v>
      </c>
      <c r="G153" s="6">
        <f t="shared" si="32"/>
        <v>3616.2225183211194</v>
      </c>
      <c r="H153" s="6">
        <v>10.8559</v>
      </c>
      <c r="I153" s="6">
        <v>3.1059999999999999</v>
      </c>
      <c r="J153" s="6">
        <f t="shared" si="33"/>
        <v>3495.1416613007082</v>
      </c>
      <c r="K153" s="6">
        <v>10.85591</v>
      </c>
      <c r="L153" s="88" t="s">
        <v>56</v>
      </c>
    </row>
    <row r="154" spans="2:12">
      <c r="B154" s="84" t="s">
        <v>57</v>
      </c>
      <c r="C154" s="6">
        <v>8.0000000000000002E-3</v>
      </c>
      <c r="D154" s="6">
        <f t="shared" si="31"/>
        <v>1750</v>
      </c>
      <c r="E154" s="6">
        <v>1.4E-2</v>
      </c>
      <c r="F154" s="6">
        <v>7.0000000000000001E-3</v>
      </c>
      <c r="G154" s="6">
        <f t="shared" si="32"/>
        <v>2000</v>
      </c>
      <c r="H154" s="6">
        <v>1.4E-2</v>
      </c>
      <c r="I154" s="6">
        <v>7.0000000000000001E-3</v>
      </c>
      <c r="J154" s="6">
        <f t="shared" si="33"/>
        <v>1857.1428571428569</v>
      </c>
      <c r="K154" s="6">
        <v>1.2999999999999999E-2</v>
      </c>
      <c r="L154" s="88" t="s">
        <v>58</v>
      </c>
    </row>
    <row r="155" spans="2:12">
      <c r="B155" s="84" t="s">
        <v>59</v>
      </c>
      <c r="C155" s="6">
        <v>11.351000000000001</v>
      </c>
      <c r="D155" s="2">
        <f t="shared" si="31"/>
        <v>6754.9114615452372</v>
      </c>
      <c r="E155" s="6">
        <v>76.674999999999997</v>
      </c>
      <c r="F155" s="6">
        <v>13.997999999999999</v>
      </c>
      <c r="G155" s="2">
        <f t="shared" si="32"/>
        <v>6705.4579225603657</v>
      </c>
      <c r="H155" s="15">
        <v>93.863</v>
      </c>
      <c r="I155" s="6">
        <v>2.4710000000000001</v>
      </c>
      <c r="J155" s="2">
        <f t="shared" si="33"/>
        <v>6102.3876972885473</v>
      </c>
      <c r="K155" s="15">
        <v>15.079000000000001</v>
      </c>
      <c r="L155" s="88" t="s">
        <v>60</v>
      </c>
    </row>
    <row r="156" spans="2:12">
      <c r="B156" s="84" t="s">
        <v>61</v>
      </c>
      <c r="C156" s="6">
        <v>52.92</v>
      </c>
      <c r="D156" s="2">
        <f t="shared" si="31"/>
        <v>907.02947845804977</v>
      </c>
      <c r="E156" s="6">
        <v>48</v>
      </c>
      <c r="F156" s="6">
        <v>47.879999999999995</v>
      </c>
      <c r="G156" s="2">
        <f t="shared" si="32"/>
        <v>1044.2773600668338</v>
      </c>
      <c r="H156" s="15">
        <v>50</v>
      </c>
      <c r="I156" s="6">
        <v>47.9</v>
      </c>
      <c r="J156" s="2">
        <f t="shared" si="33"/>
        <v>1043.8413361169103</v>
      </c>
      <c r="K156" s="15">
        <v>50</v>
      </c>
      <c r="L156" s="88" t="s">
        <v>62</v>
      </c>
    </row>
    <row r="157" spans="2:12">
      <c r="B157" s="84" t="s">
        <v>63</v>
      </c>
      <c r="C157" s="6">
        <v>33.584000000000003</v>
      </c>
      <c r="D157" s="2">
        <f t="shared" si="31"/>
        <v>2653.8828013339685</v>
      </c>
      <c r="E157" s="6">
        <v>89.128</v>
      </c>
      <c r="F157" s="6">
        <v>17.669999999999998</v>
      </c>
      <c r="G157" s="2">
        <f t="shared" si="32"/>
        <v>4490.5489530277309</v>
      </c>
      <c r="H157" s="15">
        <v>79.347999999999999</v>
      </c>
      <c r="I157" s="6">
        <v>48.573</v>
      </c>
      <c r="J157" s="2">
        <f t="shared" si="33"/>
        <v>3820.4352212134313</v>
      </c>
      <c r="K157" s="15">
        <v>185.57</v>
      </c>
      <c r="L157" s="88" t="s">
        <v>64</v>
      </c>
    </row>
    <row r="158" spans="2:12">
      <c r="B158" s="84" t="s">
        <v>65</v>
      </c>
      <c r="C158" s="6">
        <v>189.82499999999999</v>
      </c>
      <c r="D158" s="2">
        <f t="shared" si="31"/>
        <v>561.7595153430791</v>
      </c>
      <c r="E158" s="6">
        <v>106.636</v>
      </c>
      <c r="F158" s="6">
        <v>108.08199999999999</v>
      </c>
      <c r="G158" s="2">
        <f t="shared" si="32"/>
        <v>585.21307895856853</v>
      </c>
      <c r="H158" s="15">
        <v>63.250999999999998</v>
      </c>
      <c r="I158" s="6">
        <v>100</v>
      </c>
      <c r="J158" s="2">
        <f t="shared" si="33"/>
        <v>650</v>
      </c>
      <c r="K158" s="15">
        <v>65</v>
      </c>
      <c r="L158" s="88" t="s">
        <v>66</v>
      </c>
    </row>
    <row r="159" spans="2:12">
      <c r="B159" s="84" t="s">
        <v>67</v>
      </c>
      <c r="C159" s="6">
        <v>57.26</v>
      </c>
      <c r="D159" s="2">
        <f t="shared" si="31"/>
        <v>3184.4219350331819</v>
      </c>
      <c r="E159" s="6">
        <v>182.34</v>
      </c>
      <c r="F159" s="6">
        <v>75.992000000000004</v>
      </c>
      <c r="G159" s="2">
        <f t="shared" si="32"/>
        <v>3888.0408464048842</v>
      </c>
      <c r="H159" s="15">
        <v>295.45999999999998</v>
      </c>
      <c r="I159" s="6">
        <v>55.7</v>
      </c>
      <c r="J159" s="2">
        <f t="shared" si="33"/>
        <v>3326.5888689407539</v>
      </c>
      <c r="K159" s="15">
        <v>185.291</v>
      </c>
      <c r="L159" s="88" t="s">
        <v>68</v>
      </c>
    </row>
    <row r="160" spans="2:12">
      <c r="B160" s="84" t="s">
        <v>69</v>
      </c>
      <c r="C160" s="6">
        <v>1.3188</v>
      </c>
      <c r="D160" s="2">
        <f t="shared" si="31"/>
        <v>11950.257810130423</v>
      </c>
      <c r="E160" s="6">
        <v>15.76</v>
      </c>
      <c r="F160" s="6">
        <v>1.0164</v>
      </c>
      <c r="G160" s="2">
        <f t="shared" si="32"/>
        <v>6884.1007477371113</v>
      </c>
      <c r="H160" s="15">
        <v>6.9969999999999999</v>
      </c>
      <c r="I160" s="6">
        <v>1.0214399999999999</v>
      </c>
      <c r="J160" s="2">
        <f t="shared" si="33"/>
        <v>6926.4959273182967</v>
      </c>
      <c r="K160" s="15">
        <v>7.0750000000000002</v>
      </c>
      <c r="L160" s="88" t="s">
        <v>70</v>
      </c>
    </row>
    <row r="161" spans="2:12">
      <c r="B161" s="84" t="s">
        <v>389</v>
      </c>
      <c r="C161" s="6">
        <v>0.124</v>
      </c>
      <c r="D161" s="2">
        <f t="shared" si="31"/>
        <v>802.58064516129036</v>
      </c>
      <c r="E161" s="6">
        <v>9.9519999999999997E-2</v>
      </c>
      <c r="F161" s="6">
        <v>2.8899999999999999E-2</v>
      </c>
      <c r="G161" s="2">
        <f t="shared" si="32"/>
        <v>764.70588235294122</v>
      </c>
      <c r="H161" s="15">
        <v>2.2100000000000002E-2</v>
      </c>
      <c r="I161" s="6">
        <v>8.7900000000000006E-2</v>
      </c>
      <c r="J161" s="2">
        <f t="shared" si="33"/>
        <v>807.73606370875984</v>
      </c>
      <c r="K161" s="15">
        <v>7.0999999999999994E-2</v>
      </c>
      <c r="L161" s="88" t="s">
        <v>386</v>
      </c>
    </row>
    <row r="162" spans="2:12">
      <c r="B162" s="84" t="s">
        <v>390</v>
      </c>
      <c r="C162" s="6">
        <v>7.0000000000000007E-2</v>
      </c>
      <c r="D162" s="6">
        <f t="shared" si="31"/>
        <v>12514.285714285712</v>
      </c>
      <c r="E162" s="6">
        <v>0.876</v>
      </c>
      <c r="F162" s="6">
        <v>4.5999999999999999E-2</v>
      </c>
      <c r="G162" s="2">
        <f t="shared" si="32"/>
        <v>12478.260869565216</v>
      </c>
      <c r="H162" s="15">
        <v>0.57399999999999995</v>
      </c>
      <c r="I162" s="6">
        <v>0.13700000000000001</v>
      </c>
      <c r="J162" s="2">
        <f t="shared" si="33"/>
        <v>12437.956204379558</v>
      </c>
      <c r="K162" s="15">
        <v>1.7039999999999997</v>
      </c>
      <c r="L162" s="88" t="s">
        <v>388</v>
      </c>
    </row>
    <row r="163" spans="2:12">
      <c r="B163" s="84" t="s">
        <v>101</v>
      </c>
      <c r="C163" s="6">
        <v>0.80979999999999996</v>
      </c>
      <c r="D163" s="2">
        <f t="shared" si="31"/>
        <v>6079.6830288355713</v>
      </c>
      <c r="E163" s="6">
        <v>4.9233273167510454</v>
      </c>
      <c r="F163" s="6">
        <v>0.45429999999999998</v>
      </c>
      <c r="G163" s="2">
        <f t="shared" si="32"/>
        <v>6079.6830288355713</v>
      </c>
      <c r="H163" s="15">
        <v>2.762</v>
      </c>
      <c r="I163" s="6">
        <v>0.53249999999999997</v>
      </c>
      <c r="J163" s="2">
        <f t="shared" si="33"/>
        <v>6300.4694835680748</v>
      </c>
      <c r="K163" s="15">
        <v>3.355</v>
      </c>
      <c r="L163" s="88" t="s">
        <v>76</v>
      </c>
    </row>
    <row r="164" spans="2:12">
      <c r="B164" s="84" t="s">
        <v>77</v>
      </c>
      <c r="C164" s="6">
        <v>0.95199999999999996</v>
      </c>
      <c r="D164" s="2">
        <f t="shared" si="31"/>
        <v>3586.1344537815125</v>
      </c>
      <c r="E164" s="6">
        <v>3.4140000000000001</v>
      </c>
      <c r="F164" s="6">
        <v>0.62019999999999997</v>
      </c>
      <c r="G164" s="2">
        <f t="shared" si="32"/>
        <v>4016.7300870686872</v>
      </c>
      <c r="H164" s="15">
        <v>2.4911759999999998</v>
      </c>
      <c r="I164" s="6">
        <v>0.86499999999999999</v>
      </c>
      <c r="J164" s="2">
        <f t="shared" si="33"/>
        <v>3468.2080924855491</v>
      </c>
      <c r="K164" s="15">
        <v>3</v>
      </c>
      <c r="L164" s="88" t="s">
        <v>78</v>
      </c>
    </row>
    <row r="165" spans="2:12">
      <c r="B165" s="84" t="s">
        <v>79</v>
      </c>
      <c r="C165" s="6">
        <v>1.4970000000000001</v>
      </c>
      <c r="D165" s="2">
        <f t="shared" si="31"/>
        <v>2340.6813627254505</v>
      </c>
      <c r="E165" s="6">
        <v>3.504</v>
      </c>
      <c r="F165" s="6">
        <v>1.452</v>
      </c>
      <c r="G165" s="2">
        <f t="shared" si="32"/>
        <v>2286.5013774104682</v>
      </c>
      <c r="H165" s="15">
        <v>3.32</v>
      </c>
      <c r="I165" s="6">
        <v>1.5</v>
      </c>
      <c r="J165" s="2">
        <f t="shared" si="33"/>
        <v>2278.6666666666665</v>
      </c>
      <c r="K165" s="15">
        <v>3.4180000000000001</v>
      </c>
      <c r="L165" s="88" t="s">
        <v>80</v>
      </c>
    </row>
    <row r="166" spans="2:12">
      <c r="B166" s="84" t="s">
        <v>81</v>
      </c>
      <c r="C166" s="6">
        <v>837.17340000000002</v>
      </c>
      <c r="D166" s="2">
        <f t="shared" si="31"/>
        <v>9317.2489713600553</v>
      </c>
      <c r="E166" s="6">
        <v>7800.1530000000002</v>
      </c>
      <c r="F166" s="6">
        <v>1027.682</v>
      </c>
      <c r="G166" s="2">
        <f t="shared" si="32"/>
        <v>7607.06132830973</v>
      </c>
      <c r="H166" s="15">
        <v>7817.64</v>
      </c>
      <c r="I166" s="6">
        <v>920.601</v>
      </c>
      <c r="J166" s="2">
        <f t="shared" si="33"/>
        <v>7712.3531258384464</v>
      </c>
      <c r="K166" s="15">
        <v>7100</v>
      </c>
      <c r="L166" s="88" t="s">
        <v>82</v>
      </c>
    </row>
    <row r="167" spans="2:12">
      <c r="B167" s="84" t="s">
        <v>83</v>
      </c>
      <c r="C167" s="6">
        <v>125.967</v>
      </c>
      <c r="D167" s="2">
        <f t="shared" si="31"/>
        <v>754.41980836250764</v>
      </c>
      <c r="E167" s="6">
        <v>95.031999999999996</v>
      </c>
      <c r="F167" s="6">
        <v>138.82499999999999</v>
      </c>
      <c r="G167" s="2">
        <f t="shared" si="32"/>
        <v>927.52025931928699</v>
      </c>
      <c r="H167" s="15">
        <v>128.76300000000001</v>
      </c>
      <c r="I167" s="6">
        <v>130.74199999999999</v>
      </c>
      <c r="J167" s="2">
        <f t="shared" si="33"/>
        <v>936.1873001789786</v>
      </c>
      <c r="K167" s="15">
        <v>122.399</v>
      </c>
      <c r="L167" s="88" t="s">
        <v>84</v>
      </c>
    </row>
    <row r="168" spans="2:12">
      <c r="B168" s="84" t="s">
        <v>85</v>
      </c>
      <c r="C168" s="6">
        <v>153.268</v>
      </c>
      <c r="D168" s="2">
        <f t="shared" si="31"/>
        <v>455.17002896886504</v>
      </c>
      <c r="E168" s="6">
        <v>69.763000000000005</v>
      </c>
      <c r="F168" s="6">
        <v>210.9</v>
      </c>
      <c r="G168" s="2">
        <f t="shared" si="32"/>
        <v>455.19203413940255</v>
      </c>
      <c r="H168" s="15">
        <v>96</v>
      </c>
      <c r="I168" s="6">
        <v>21</v>
      </c>
      <c r="J168" s="2">
        <f t="shared" si="33"/>
        <v>666.66666666666663</v>
      </c>
      <c r="K168" s="15">
        <v>14</v>
      </c>
      <c r="L168" s="88" t="s">
        <v>86</v>
      </c>
    </row>
    <row r="169" spans="2:12" ht="15" thickBot="1">
      <c r="B169" s="85" t="s">
        <v>87</v>
      </c>
      <c r="C169" s="16">
        <v>37.244</v>
      </c>
      <c r="D169" s="2">
        <f t="shared" si="31"/>
        <v>1140.1836537428849</v>
      </c>
      <c r="E169" s="16">
        <v>42.465000000000003</v>
      </c>
      <c r="F169" s="16">
        <v>33.658000000000001</v>
      </c>
      <c r="G169" s="2">
        <f t="shared" si="32"/>
        <v>1096.0841404718046</v>
      </c>
      <c r="H169" s="17">
        <v>36.892000000000003</v>
      </c>
      <c r="I169" s="16">
        <v>33.222999999999999</v>
      </c>
      <c r="J169" s="2">
        <f t="shared" si="33"/>
        <v>1110.2850434939651</v>
      </c>
      <c r="K169" s="17">
        <v>36.887</v>
      </c>
      <c r="L169" s="89" t="s">
        <v>88</v>
      </c>
    </row>
    <row r="170" spans="2:12" ht="16.5" thickBot="1">
      <c r="B170" s="86" t="s">
        <v>383</v>
      </c>
      <c r="C170" s="90">
        <f>SUM(C148:C169)</f>
        <v>1508.5136221970886</v>
      </c>
      <c r="D170" s="90">
        <f t="shared" si="31"/>
        <v>5670.0087825704986</v>
      </c>
      <c r="E170" s="90">
        <f>SUM(E148:E169)</f>
        <v>8553.2854864847268</v>
      </c>
      <c r="F170" s="90">
        <f>SUM(F148:F169)</f>
        <v>1683.3098515945851</v>
      </c>
      <c r="G170" s="90">
        <f t="shared" si="32"/>
        <v>5169.0467505420647</v>
      </c>
      <c r="H170" s="90">
        <f>SUM(H148:H169)</f>
        <v>8701.1073185404348</v>
      </c>
      <c r="I170" s="90">
        <f>SUM(I148:I169)</f>
        <v>1370.1817374536661</v>
      </c>
      <c r="J170" s="90">
        <f t="shared" si="33"/>
        <v>5714.5643114040595</v>
      </c>
      <c r="K170" s="90">
        <f>SUM(K148:K169)</f>
        <v>7829.9916569903262</v>
      </c>
      <c r="L170" s="86" t="s">
        <v>385</v>
      </c>
    </row>
    <row r="171" spans="2:12" ht="16.5" thickBot="1">
      <c r="B171" s="86" t="s">
        <v>384</v>
      </c>
      <c r="C171" s="90">
        <v>190435.913</v>
      </c>
      <c r="D171" s="90">
        <f t="shared" si="31"/>
        <v>5524.6778636758509</v>
      </c>
      <c r="E171" s="90">
        <v>1052097.0730000001</v>
      </c>
      <c r="F171" s="90">
        <v>195363.16200000001</v>
      </c>
      <c r="G171" s="90">
        <f t="shared" si="32"/>
        <v>5631.6938502459325</v>
      </c>
      <c r="H171" s="90">
        <v>1100225.5179999999</v>
      </c>
      <c r="I171" s="90">
        <v>197185.93599999999</v>
      </c>
      <c r="J171" s="90">
        <f t="shared" si="33"/>
        <v>5754.703859812802</v>
      </c>
      <c r="K171" s="90">
        <v>1134746.6669999999</v>
      </c>
      <c r="L171" s="86" t="s">
        <v>382</v>
      </c>
    </row>
    <row r="172" spans="2:12">
      <c r="B172" s="59" t="s">
        <v>102</v>
      </c>
      <c r="C172" s="59" t="s">
        <v>391</v>
      </c>
      <c r="I172" s="63"/>
      <c r="K172" s="63"/>
      <c r="L172" s="59" t="s">
        <v>387</v>
      </c>
    </row>
    <row r="173" spans="2:12">
      <c r="J173" s="63"/>
    </row>
    <row r="174" spans="2:12">
      <c r="B174" s="35" t="s">
        <v>452</v>
      </c>
      <c r="C174" s="35"/>
      <c r="D174" s="35"/>
      <c r="E174" s="35"/>
      <c r="F174" s="35"/>
      <c r="H174" s="35"/>
      <c r="I174" s="35"/>
      <c r="J174" s="35"/>
      <c r="K174" s="35"/>
      <c r="L174" s="59" t="s">
        <v>466</v>
      </c>
    </row>
    <row r="175" spans="2:12">
      <c r="B175" s="35" t="s">
        <v>105</v>
      </c>
      <c r="C175" s="35"/>
      <c r="D175" s="35"/>
      <c r="E175" s="35"/>
      <c r="F175" s="35"/>
      <c r="H175" s="36"/>
      <c r="I175" s="36"/>
      <c r="J175" s="36"/>
      <c r="K175" s="36"/>
      <c r="L175" s="59" t="s">
        <v>106</v>
      </c>
    </row>
    <row r="176" spans="2:12" ht="15.75" customHeight="1" thickBot="1">
      <c r="B176" s="37" t="s">
        <v>4</v>
      </c>
      <c r="C176" s="37"/>
      <c r="D176" s="37"/>
      <c r="E176" s="37"/>
      <c r="F176" s="37"/>
      <c r="H176" s="38"/>
      <c r="I176" s="38"/>
      <c r="J176" s="38"/>
      <c r="K176" s="38"/>
      <c r="L176" s="59" t="s">
        <v>5</v>
      </c>
    </row>
    <row r="177" spans="2:12" ht="15" thickBot="1">
      <c r="B177" s="102" t="s">
        <v>43</v>
      </c>
      <c r="C177" s="105">
        <v>2015</v>
      </c>
      <c r="D177" s="106"/>
      <c r="E177" s="107"/>
      <c r="F177" s="105">
        <v>2016</v>
      </c>
      <c r="G177" s="106"/>
      <c r="H177" s="107"/>
      <c r="I177" s="105">
        <v>2017</v>
      </c>
      <c r="J177" s="106"/>
      <c r="K177" s="107"/>
      <c r="L177" s="108" t="s">
        <v>44</v>
      </c>
    </row>
    <row r="178" spans="2:12">
      <c r="B178" s="103"/>
      <c r="C178" s="79" t="s">
        <v>8</v>
      </c>
      <c r="D178" s="79" t="s">
        <v>9</v>
      </c>
      <c r="E178" s="79" t="s">
        <v>10</v>
      </c>
      <c r="F178" s="79" t="s">
        <v>8</v>
      </c>
      <c r="G178" s="79" t="s">
        <v>9</v>
      </c>
      <c r="H178" s="80" t="s">
        <v>10</v>
      </c>
      <c r="I178" s="79" t="s">
        <v>8</v>
      </c>
      <c r="J178" s="79" t="s">
        <v>9</v>
      </c>
      <c r="K178" s="80" t="s">
        <v>10</v>
      </c>
      <c r="L178" s="109"/>
    </row>
    <row r="179" spans="2:12" ht="15" thickBot="1">
      <c r="B179" s="104"/>
      <c r="C179" s="81" t="s">
        <v>11</v>
      </c>
      <c r="D179" s="81" t="s">
        <v>12</v>
      </c>
      <c r="E179" s="81" t="s">
        <v>13</v>
      </c>
      <c r="F179" s="81" t="s">
        <v>11</v>
      </c>
      <c r="G179" s="81" t="s">
        <v>12</v>
      </c>
      <c r="H179" s="82" t="s">
        <v>13</v>
      </c>
      <c r="I179" s="81" t="s">
        <v>11</v>
      </c>
      <c r="J179" s="81" t="s">
        <v>12</v>
      </c>
      <c r="K179" s="82" t="s">
        <v>13</v>
      </c>
      <c r="L179" s="110"/>
    </row>
    <row r="180" spans="2:12">
      <c r="B180" s="83" t="s">
        <v>45</v>
      </c>
      <c r="C180" s="5">
        <v>8.3500000000000005E-2</v>
      </c>
      <c r="D180" s="2">
        <f t="shared" ref="D180:D203" si="34">E180/C180*1000</f>
        <v>2402.3952095808381</v>
      </c>
      <c r="E180" s="5">
        <v>0.2006</v>
      </c>
      <c r="F180" s="5">
        <v>1.0999999999999999E-2</v>
      </c>
      <c r="G180" s="2">
        <f t="shared" ref="G180:G203" si="35">H180/F180*1000</f>
        <v>1727.2727272727273</v>
      </c>
      <c r="H180" s="14">
        <v>1.9E-2</v>
      </c>
      <c r="I180" s="5">
        <v>0.05</v>
      </c>
      <c r="J180" s="2">
        <f t="shared" ref="J180:J203" si="36">K180/I180*1000</f>
        <v>2033.9999999999998</v>
      </c>
      <c r="K180" s="1">
        <v>0.1017</v>
      </c>
      <c r="L180" s="87" t="s">
        <v>46</v>
      </c>
    </row>
    <row r="181" spans="2:12">
      <c r="B181" s="84" t="s">
        <v>47</v>
      </c>
      <c r="C181" s="6">
        <v>0.61499999999999999</v>
      </c>
      <c r="D181" s="2">
        <f t="shared" si="34"/>
        <v>802</v>
      </c>
      <c r="E181" s="6">
        <v>0.49323</v>
      </c>
      <c r="F181" s="6">
        <v>0.58699999999999997</v>
      </c>
      <c r="G181" s="2">
        <f t="shared" si="35"/>
        <v>800.17035775127772</v>
      </c>
      <c r="H181" s="15">
        <v>0.46970000000000001</v>
      </c>
      <c r="I181" s="6">
        <v>0.58699999999999997</v>
      </c>
      <c r="J181" s="2">
        <f t="shared" si="36"/>
        <v>800.17035775127772</v>
      </c>
      <c r="K181" s="15">
        <v>0.46970000000000001</v>
      </c>
      <c r="L181" s="88" t="s">
        <v>48</v>
      </c>
    </row>
    <row r="182" spans="2:12">
      <c r="B182" s="84" t="s">
        <v>49</v>
      </c>
      <c r="C182" s="6">
        <v>0</v>
      </c>
      <c r="D182" s="2">
        <v>0</v>
      </c>
      <c r="E182" s="6">
        <v>0</v>
      </c>
      <c r="F182" s="6">
        <v>0</v>
      </c>
      <c r="G182" s="2">
        <v>0</v>
      </c>
      <c r="H182" s="15">
        <v>0</v>
      </c>
      <c r="I182" s="15">
        <v>0</v>
      </c>
      <c r="J182" s="2">
        <v>0</v>
      </c>
      <c r="K182" s="15">
        <v>0</v>
      </c>
      <c r="L182" s="88" t="s">
        <v>50</v>
      </c>
    </row>
    <row r="183" spans="2:12">
      <c r="B183" s="84" t="s">
        <v>51</v>
      </c>
      <c r="C183" s="6">
        <v>0</v>
      </c>
      <c r="D183" s="2">
        <v>0</v>
      </c>
      <c r="E183" s="6">
        <v>0</v>
      </c>
      <c r="F183" s="6">
        <v>0</v>
      </c>
      <c r="G183" s="2">
        <v>0</v>
      </c>
      <c r="H183" s="15">
        <v>0</v>
      </c>
      <c r="I183" s="6">
        <v>2.1179999999999999</v>
      </c>
      <c r="J183" s="2">
        <f t="shared" si="36"/>
        <v>508.02644003777152</v>
      </c>
      <c r="K183" s="15">
        <v>1.0760000000000001</v>
      </c>
      <c r="L183" s="88" t="s">
        <v>52</v>
      </c>
    </row>
    <row r="184" spans="2:12">
      <c r="B184" s="84" t="s">
        <v>53</v>
      </c>
      <c r="C184" s="6">
        <v>68.314599999999999</v>
      </c>
      <c r="D184" s="2">
        <f t="shared" si="34"/>
        <v>1037.3690250693116</v>
      </c>
      <c r="E184" s="6">
        <v>70.867450000000005</v>
      </c>
      <c r="F184" s="6">
        <v>3.51</v>
      </c>
      <c r="G184" s="2">
        <f t="shared" si="35"/>
        <v>2552.0512820512822</v>
      </c>
      <c r="H184" s="15">
        <v>8.9577000000000009</v>
      </c>
      <c r="I184" s="6">
        <v>3.12</v>
      </c>
      <c r="J184" s="2">
        <f t="shared" si="36"/>
        <v>1593.75</v>
      </c>
      <c r="K184" s="15">
        <v>4.9725000000000001</v>
      </c>
      <c r="L184" s="88" t="s">
        <v>54</v>
      </c>
    </row>
    <row r="185" spans="2:12">
      <c r="B185" s="84" t="s">
        <v>55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88" t="s">
        <v>56</v>
      </c>
    </row>
    <row r="186" spans="2:12">
      <c r="B186" s="84" t="s">
        <v>57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88" t="s">
        <v>58</v>
      </c>
    </row>
    <row r="187" spans="2:12">
      <c r="B187" s="84" t="s">
        <v>59</v>
      </c>
      <c r="C187" s="6">
        <v>91.567999999999998</v>
      </c>
      <c r="D187" s="2">
        <f t="shared" si="34"/>
        <v>2617.0933077057484</v>
      </c>
      <c r="E187" s="6">
        <v>239.642</v>
      </c>
      <c r="F187" s="6">
        <v>60.147999999999996</v>
      </c>
      <c r="G187" s="2">
        <f t="shared" si="35"/>
        <v>2694.0047881891337</v>
      </c>
      <c r="H187" s="15">
        <v>162.03899999999999</v>
      </c>
      <c r="I187" s="6">
        <v>61.005000000000003</v>
      </c>
      <c r="J187" s="2">
        <f t="shared" si="36"/>
        <v>2547.463322678469</v>
      </c>
      <c r="K187" s="15">
        <v>155.40799999999999</v>
      </c>
      <c r="L187" s="88" t="s">
        <v>60</v>
      </c>
    </row>
    <row r="188" spans="2:12">
      <c r="B188" s="84" t="s">
        <v>61</v>
      </c>
      <c r="C188" s="6">
        <v>14584.079999999998</v>
      </c>
      <c r="D188" s="2">
        <f t="shared" si="34"/>
        <v>499.99725728328434</v>
      </c>
      <c r="E188" s="6">
        <v>7292</v>
      </c>
      <c r="F188" s="6">
        <v>15194.3</v>
      </c>
      <c r="G188" s="2">
        <f t="shared" si="35"/>
        <v>511.77086144146165</v>
      </c>
      <c r="H188" s="15">
        <v>7776</v>
      </c>
      <c r="I188" s="6">
        <v>15550.5</v>
      </c>
      <c r="J188" s="2">
        <f t="shared" si="36"/>
        <v>507.89363686055111</v>
      </c>
      <c r="K188" s="15">
        <v>7898</v>
      </c>
      <c r="L188" s="88" t="s">
        <v>62</v>
      </c>
    </row>
    <row r="189" spans="2:12">
      <c r="B189" s="84" t="s">
        <v>63</v>
      </c>
      <c r="C189" s="6">
        <v>1.014</v>
      </c>
      <c r="D189" s="2">
        <f t="shared" si="34"/>
        <v>1834.3195266272189</v>
      </c>
      <c r="E189" s="6">
        <v>1.86</v>
      </c>
      <c r="F189" s="6">
        <v>0.38500000000000001</v>
      </c>
      <c r="G189" s="2">
        <f t="shared" si="35"/>
        <v>1516.8831168831168</v>
      </c>
      <c r="H189" s="15">
        <v>0.58399999999999996</v>
      </c>
      <c r="I189" s="6">
        <v>2.7690000000000001</v>
      </c>
      <c r="J189" s="2">
        <f t="shared" si="36"/>
        <v>1880.4622607439508</v>
      </c>
      <c r="K189" s="15">
        <v>5.2069999999999999</v>
      </c>
      <c r="L189" s="88" t="s">
        <v>64</v>
      </c>
    </row>
    <row r="190" spans="2:12">
      <c r="B190" s="84" t="s">
        <v>65</v>
      </c>
      <c r="C190" s="6">
        <v>253.27199999999999</v>
      </c>
      <c r="D190" s="2">
        <f t="shared" si="34"/>
        <v>514.95230424207966</v>
      </c>
      <c r="E190" s="6">
        <v>130.423</v>
      </c>
      <c r="F190" s="6">
        <v>169.245</v>
      </c>
      <c r="G190" s="2">
        <f t="shared" si="35"/>
        <v>453.25415817306271</v>
      </c>
      <c r="H190" s="15">
        <v>76.710999999999999</v>
      </c>
      <c r="I190" s="6">
        <v>239.88300000000001</v>
      </c>
      <c r="J190" s="2">
        <f t="shared" si="36"/>
        <v>499.09747668655132</v>
      </c>
      <c r="K190" s="15">
        <v>119.72499999999999</v>
      </c>
      <c r="L190" s="88" t="s">
        <v>66</v>
      </c>
    </row>
    <row r="191" spans="2:12">
      <c r="B191" s="84" t="s">
        <v>67</v>
      </c>
      <c r="C191" s="6">
        <v>17.207999999999998</v>
      </c>
      <c r="D191" s="2">
        <f t="shared" si="34"/>
        <v>2028.7075778707576</v>
      </c>
      <c r="E191" s="6">
        <v>34.909999999999997</v>
      </c>
      <c r="F191" s="6">
        <v>7.136563276997995</v>
      </c>
      <c r="G191" s="2">
        <f t="shared" si="35"/>
        <v>2028.7075778707576</v>
      </c>
      <c r="H191" s="15">
        <v>14.478</v>
      </c>
      <c r="I191" s="6">
        <v>6.1959999999999997</v>
      </c>
      <c r="J191" s="2">
        <f t="shared" si="36"/>
        <v>962.23369916074887</v>
      </c>
      <c r="K191" s="15">
        <v>5.9619999999999997</v>
      </c>
      <c r="L191" s="88" t="s">
        <v>68</v>
      </c>
    </row>
    <row r="192" spans="2:12">
      <c r="B192" s="84" t="s">
        <v>69</v>
      </c>
      <c r="C192" s="6">
        <v>0.59858</v>
      </c>
      <c r="D192" s="2">
        <f t="shared" si="34"/>
        <v>3007.116843195563</v>
      </c>
      <c r="E192" s="6">
        <v>1.8</v>
      </c>
      <c r="F192" s="6">
        <v>0.44034000000000001</v>
      </c>
      <c r="G192" s="2">
        <f t="shared" si="35"/>
        <v>2952.2641595131036</v>
      </c>
      <c r="H192" s="15">
        <v>1.3</v>
      </c>
      <c r="I192" s="6">
        <v>0.44034000000000001</v>
      </c>
      <c r="J192" s="2">
        <f t="shared" si="36"/>
        <v>2952.2641595131036</v>
      </c>
      <c r="K192" s="15">
        <v>1.3</v>
      </c>
      <c r="L192" s="88" t="s">
        <v>70</v>
      </c>
    </row>
    <row r="193" spans="2:12">
      <c r="B193" s="84" t="s">
        <v>71</v>
      </c>
      <c r="C193" s="6">
        <v>0.18298</v>
      </c>
      <c r="D193" s="2">
        <f t="shared" si="34"/>
        <v>1447.4259481910592</v>
      </c>
      <c r="E193" s="6">
        <v>0.26485000000000003</v>
      </c>
      <c r="F193" s="6">
        <v>8.9599999999999999E-2</v>
      </c>
      <c r="G193" s="2">
        <f t="shared" si="35"/>
        <v>799.10714285714278</v>
      </c>
      <c r="H193" s="15">
        <v>7.1599999999999997E-2</v>
      </c>
      <c r="I193" s="6">
        <v>6.8400000000000002E-2</v>
      </c>
      <c r="J193" s="2">
        <f t="shared" si="36"/>
        <v>791.66666666666663</v>
      </c>
      <c r="K193" s="15">
        <v>5.4149999999999997E-2</v>
      </c>
      <c r="L193" s="88" t="s">
        <v>72</v>
      </c>
    </row>
    <row r="194" spans="2:12">
      <c r="B194" s="84" t="s">
        <v>73</v>
      </c>
      <c r="C194" s="6">
        <v>0</v>
      </c>
      <c r="D194" s="6">
        <v>0</v>
      </c>
      <c r="E194" s="6">
        <v>0</v>
      </c>
      <c r="F194" s="6">
        <v>0</v>
      </c>
      <c r="G194" s="2">
        <v>0</v>
      </c>
      <c r="H194" s="15">
        <v>0</v>
      </c>
      <c r="I194" s="6">
        <v>0</v>
      </c>
      <c r="J194" s="2">
        <v>0</v>
      </c>
      <c r="K194" s="15">
        <v>0</v>
      </c>
      <c r="L194" s="88" t="s">
        <v>74</v>
      </c>
    </row>
    <row r="195" spans="2:12">
      <c r="B195" s="84" t="s">
        <v>75</v>
      </c>
      <c r="C195" s="6">
        <v>8.3000000000000001E-3</v>
      </c>
      <c r="D195" s="2">
        <f t="shared" si="34"/>
        <v>1674.6987951807228</v>
      </c>
      <c r="E195" s="6">
        <v>1.3899999999999999E-2</v>
      </c>
      <c r="F195" s="6">
        <v>1.24E-2</v>
      </c>
      <c r="G195" s="2">
        <f t="shared" si="35"/>
        <v>1508.0645161290324</v>
      </c>
      <c r="H195" s="15">
        <v>1.8700000000000001E-2</v>
      </c>
      <c r="I195" s="6">
        <v>1.9300000000000001E-2</v>
      </c>
      <c r="J195" s="2">
        <f t="shared" si="36"/>
        <v>25025.90673575129</v>
      </c>
      <c r="K195" s="15">
        <v>0.48299999999999998</v>
      </c>
      <c r="L195" s="88" t="s">
        <v>76</v>
      </c>
    </row>
    <row r="196" spans="2:12">
      <c r="B196" s="84" t="s">
        <v>77</v>
      </c>
      <c r="C196" s="6">
        <v>0.218</v>
      </c>
      <c r="D196" s="2">
        <f t="shared" si="34"/>
        <v>2100.9174311926604</v>
      </c>
      <c r="E196" s="6">
        <v>0.45800000000000002</v>
      </c>
      <c r="F196" s="6">
        <v>0.224</v>
      </c>
      <c r="G196" s="2">
        <f t="shared" si="35"/>
        <v>4129.4642857142853</v>
      </c>
      <c r="H196" s="15">
        <v>0.92500000000000004</v>
      </c>
      <c r="I196" s="6">
        <v>0.22</v>
      </c>
      <c r="J196" s="2">
        <f t="shared" si="36"/>
        <v>2181.8181818181815</v>
      </c>
      <c r="K196" s="15">
        <v>0.48</v>
      </c>
      <c r="L196" s="88" t="s">
        <v>78</v>
      </c>
    </row>
    <row r="197" spans="2:12">
      <c r="B197" s="84" t="s">
        <v>79</v>
      </c>
      <c r="C197" s="6">
        <v>4.5679999999999996</v>
      </c>
      <c r="D197" s="2">
        <f t="shared" si="34"/>
        <v>1292.0315236427323</v>
      </c>
      <c r="E197" s="6">
        <v>5.9020000000000001</v>
      </c>
      <c r="F197" s="6">
        <v>5.1360000000000001</v>
      </c>
      <c r="G197" s="2">
        <f t="shared" si="35"/>
        <v>1297.1183800623053</v>
      </c>
      <c r="H197" s="15">
        <v>6.6619999999999999</v>
      </c>
      <c r="I197" s="6">
        <v>4.9880000000000004</v>
      </c>
      <c r="J197" s="2">
        <f t="shared" si="36"/>
        <v>1315.3568564554932</v>
      </c>
      <c r="K197" s="15">
        <v>6.5609999999999999</v>
      </c>
      <c r="L197" s="88" t="s">
        <v>80</v>
      </c>
    </row>
    <row r="198" spans="2:12">
      <c r="B198" s="84" t="s">
        <v>81</v>
      </c>
      <c r="C198" s="6">
        <v>150.13739999999999</v>
      </c>
      <c r="D198" s="2">
        <f t="shared" si="34"/>
        <v>4797.5454483692947</v>
      </c>
      <c r="E198" s="6">
        <v>720.29100000000005</v>
      </c>
      <c r="F198" s="6">
        <v>148.071</v>
      </c>
      <c r="G198" s="2">
        <f t="shared" si="35"/>
        <v>4888.1347461690675</v>
      </c>
      <c r="H198" s="15">
        <v>723.79100000000005</v>
      </c>
      <c r="I198" s="6">
        <v>152.16999999999999</v>
      </c>
      <c r="J198" s="2">
        <f t="shared" si="36"/>
        <v>5305.7567194585008</v>
      </c>
      <c r="K198" s="15">
        <v>807.37699999999995</v>
      </c>
      <c r="L198" s="88" t="s">
        <v>82</v>
      </c>
    </row>
    <row r="199" spans="2:12">
      <c r="B199" s="84" t="s">
        <v>83</v>
      </c>
      <c r="C199" s="6">
        <v>2.5670000000000002</v>
      </c>
      <c r="D199" s="2">
        <f t="shared" si="34"/>
        <v>2130.8920919361117</v>
      </c>
      <c r="E199" s="6">
        <v>5.47</v>
      </c>
      <c r="F199" s="6">
        <v>2.4700000000000002</v>
      </c>
      <c r="G199" s="2">
        <f t="shared" si="35"/>
        <v>2112.5506072874496</v>
      </c>
      <c r="H199" s="15">
        <v>5.218</v>
      </c>
      <c r="I199" s="6">
        <v>6.5179999999999998</v>
      </c>
      <c r="J199" s="2">
        <f t="shared" si="36"/>
        <v>1359.6195151887082</v>
      </c>
      <c r="K199" s="15">
        <v>8.8620000000000001</v>
      </c>
      <c r="L199" s="88" t="s">
        <v>84</v>
      </c>
    </row>
    <row r="200" spans="2:12">
      <c r="B200" s="84" t="s">
        <v>85</v>
      </c>
      <c r="C200" s="6">
        <v>18.497</v>
      </c>
      <c r="D200" s="2">
        <f t="shared" si="34"/>
        <v>1059.6312915607937</v>
      </c>
      <c r="E200" s="6">
        <v>19.600000000000001</v>
      </c>
      <c r="F200" s="6">
        <v>19.407699999999998</v>
      </c>
      <c r="G200" s="2">
        <f t="shared" si="35"/>
        <v>1154.1810724609304</v>
      </c>
      <c r="H200" s="15">
        <v>22.4</v>
      </c>
      <c r="I200" s="6">
        <v>187.702</v>
      </c>
      <c r="J200" s="2">
        <f t="shared" si="36"/>
        <v>444.78481848888129</v>
      </c>
      <c r="K200" s="15">
        <v>83.486999999999995</v>
      </c>
      <c r="L200" s="88" t="s">
        <v>86</v>
      </c>
    </row>
    <row r="201" spans="2:12" ht="15" thickBot="1">
      <c r="B201" s="85" t="s">
        <v>87</v>
      </c>
      <c r="C201" s="16">
        <v>444.04100000000005</v>
      </c>
      <c r="D201" s="2">
        <f t="shared" si="34"/>
        <v>609.99547339097057</v>
      </c>
      <c r="E201" s="16">
        <v>270.863</v>
      </c>
      <c r="F201" s="16">
        <v>398</v>
      </c>
      <c r="G201" s="2">
        <f t="shared" si="35"/>
        <v>520.1005025125628</v>
      </c>
      <c r="H201" s="17">
        <v>207</v>
      </c>
      <c r="I201" s="16">
        <v>500</v>
      </c>
      <c r="J201" s="2">
        <f t="shared" si="36"/>
        <v>600</v>
      </c>
      <c r="K201" s="17">
        <v>300</v>
      </c>
      <c r="L201" s="89" t="s">
        <v>88</v>
      </c>
    </row>
    <row r="202" spans="2:12" ht="16.5" thickBot="1">
      <c r="B202" s="86" t="s">
        <v>383</v>
      </c>
      <c r="C202" s="90">
        <f>SUM(C180:C201)</f>
        <v>15636.973359999994</v>
      </c>
      <c r="D202" s="90">
        <f t="shared" si="34"/>
        <v>562.4527731497011</v>
      </c>
      <c r="E202" s="90">
        <f>SUM(E180:E201)</f>
        <v>8795.0590299999967</v>
      </c>
      <c r="F202" s="90">
        <f>SUM(F180:F201)</f>
        <v>16009.173603276995</v>
      </c>
      <c r="G202" s="90">
        <f t="shared" si="35"/>
        <v>562.59273109240235</v>
      </c>
      <c r="H202" s="90">
        <f>SUM(H180:H201)</f>
        <v>9006.6447000000007</v>
      </c>
      <c r="I202" s="90">
        <f>SUM(I180:I201)</f>
        <v>16718.354039999998</v>
      </c>
      <c r="J202" s="90">
        <f t="shared" si="36"/>
        <v>562.22795781874697</v>
      </c>
      <c r="K202" s="90">
        <f>SUM(K180:K201)</f>
        <v>9399.5260499999986</v>
      </c>
      <c r="L202" s="86" t="s">
        <v>385</v>
      </c>
    </row>
    <row r="203" spans="2:12" ht="16.5" thickBot="1">
      <c r="B203" s="86" t="s">
        <v>384</v>
      </c>
      <c r="C203" s="90">
        <v>71276.205000000002</v>
      </c>
      <c r="D203" s="90">
        <f t="shared" si="34"/>
        <v>1321.9599303863047</v>
      </c>
      <c r="E203" s="90">
        <v>94224.286999999997</v>
      </c>
      <c r="F203" s="90">
        <v>76948.191000000006</v>
      </c>
      <c r="G203" s="90">
        <f t="shared" si="35"/>
        <v>1187.2291058798251</v>
      </c>
      <c r="H203" s="90">
        <v>91355.131999999998</v>
      </c>
      <c r="I203" s="90">
        <v>71918.544999999998</v>
      </c>
      <c r="J203" s="90">
        <f t="shared" si="36"/>
        <v>1196.6400043271174</v>
      </c>
      <c r="K203" s="90">
        <v>86060.607999999993</v>
      </c>
      <c r="L203" s="86" t="s">
        <v>382</v>
      </c>
    </row>
    <row r="205" spans="2:12">
      <c r="C205" s="18"/>
      <c r="K205" s="18"/>
    </row>
    <row r="206" spans="2:12">
      <c r="B206" s="35" t="s">
        <v>453</v>
      </c>
      <c r="L206" s="59" t="s">
        <v>467</v>
      </c>
    </row>
    <row r="207" spans="2:12">
      <c r="B207" s="35" t="s">
        <v>109</v>
      </c>
      <c r="C207" s="35"/>
      <c r="D207" s="35"/>
      <c r="E207" s="35"/>
      <c r="F207" s="35"/>
      <c r="H207" s="36"/>
      <c r="I207" s="36"/>
      <c r="J207" s="36"/>
      <c r="K207" s="36"/>
      <c r="L207" s="59" t="s">
        <v>110</v>
      </c>
    </row>
    <row r="208" spans="2:12" ht="15.75" customHeight="1" thickBot="1">
      <c r="B208" s="37" t="s">
        <v>4</v>
      </c>
      <c r="C208" s="37"/>
      <c r="D208" s="37"/>
      <c r="E208" s="37"/>
      <c r="F208" s="37"/>
      <c r="H208" s="38"/>
      <c r="I208" s="38"/>
      <c r="J208" s="38"/>
      <c r="K208" s="38"/>
      <c r="L208" s="59" t="s">
        <v>5</v>
      </c>
    </row>
    <row r="209" spans="2:12" ht="15" thickBot="1">
      <c r="B209" s="102" t="s">
        <v>43</v>
      </c>
      <c r="C209" s="105">
        <v>2015</v>
      </c>
      <c r="D209" s="106"/>
      <c r="E209" s="107"/>
      <c r="F209" s="105">
        <v>2016</v>
      </c>
      <c r="G209" s="106"/>
      <c r="H209" s="107"/>
      <c r="I209" s="105">
        <v>2017</v>
      </c>
      <c r="J209" s="106"/>
      <c r="K209" s="107"/>
      <c r="L209" s="108" t="s">
        <v>44</v>
      </c>
    </row>
    <row r="210" spans="2:12">
      <c r="B210" s="103"/>
      <c r="C210" s="79" t="s">
        <v>8</v>
      </c>
      <c r="D210" s="79" t="s">
        <v>9</v>
      </c>
      <c r="E210" s="79" t="s">
        <v>10</v>
      </c>
      <c r="F210" s="79" t="s">
        <v>8</v>
      </c>
      <c r="G210" s="79" t="s">
        <v>9</v>
      </c>
      <c r="H210" s="80" t="s">
        <v>10</v>
      </c>
      <c r="I210" s="79" t="s">
        <v>8</v>
      </c>
      <c r="J210" s="79" t="s">
        <v>9</v>
      </c>
      <c r="K210" s="80" t="s">
        <v>10</v>
      </c>
      <c r="L210" s="109"/>
    </row>
    <row r="211" spans="2:12" ht="15" thickBot="1">
      <c r="B211" s="104"/>
      <c r="C211" s="81" t="s">
        <v>11</v>
      </c>
      <c r="D211" s="81" t="s">
        <v>12</v>
      </c>
      <c r="E211" s="81" t="s">
        <v>13</v>
      </c>
      <c r="F211" s="81" t="s">
        <v>11</v>
      </c>
      <c r="G211" s="81" t="s">
        <v>12</v>
      </c>
      <c r="H211" s="82" t="s">
        <v>13</v>
      </c>
      <c r="I211" s="81" t="s">
        <v>11</v>
      </c>
      <c r="J211" s="81" t="s">
        <v>12</v>
      </c>
      <c r="K211" s="82" t="s">
        <v>13</v>
      </c>
      <c r="L211" s="110"/>
    </row>
    <row r="212" spans="2:12">
      <c r="B212" s="83" t="s">
        <v>45</v>
      </c>
      <c r="C212" s="5">
        <v>0</v>
      </c>
      <c r="D212" s="2">
        <v>0</v>
      </c>
      <c r="E212" s="5">
        <v>0</v>
      </c>
      <c r="F212" s="5">
        <v>0</v>
      </c>
      <c r="G212" s="2">
        <v>0</v>
      </c>
      <c r="H212" s="14">
        <v>0</v>
      </c>
      <c r="I212" s="5">
        <v>0</v>
      </c>
      <c r="J212" s="2">
        <v>0</v>
      </c>
      <c r="K212" s="1">
        <v>0</v>
      </c>
      <c r="L212" s="87" t="s">
        <v>46</v>
      </c>
    </row>
    <row r="213" spans="2:12">
      <c r="B213" s="84" t="s">
        <v>47</v>
      </c>
      <c r="C213" s="6">
        <v>0</v>
      </c>
      <c r="D213" s="2">
        <v>0</v>
      </c>
      <c r="E213" s="6">
        <v>0</v>
      </c>
      <c r="F213" s="6">
        <v>0</v>
      </c>
      <c r="G213" s="2">
        <v>0</v>
      </c>
      <c r="H213" s="15">
        <v>0</v>
      </c>
      <c r="I213" s="6">
        <v>0</v>
      </c>
      <c r="J213" s="2">
        <v>0</v>
      </c>
      <c r="K213" s="15">
        <v>0</v>
      </c>
      <c r="L213" s="88" t="s">
        <v>48</v>
      </c>
    </row>
    <row r="214" spans="2:12">
      <c r="B214" s="84" t="s">
        <v>49</v>
      </c>
      <c r="C214" s="6">
        <v>0</v>
      </c>
      <c r="D214" s="2">
        <v>0</v>
      </c>
      <c r="E214" s="6">
        <v>0</v>
      </c>
      <c r="F214" s="6">
        <v>0</v>
      </c>
      <c r="G214" s="2">
        <v>0</v>
      </c>
      <c r="H214" s="15">
        <v>0</v>
      </c>
      <c r="I214" s="15">
        <v>0</v>
      </c>
      <c r="J214" s="2">
        <v>0</v>
      </c>
      <c r="K214" s="15">
        <v>0</v>
      </c>
      <c r="L214" s="88" t="s">
        <v>50</v>
      </c>
    </row>
    <row r="215" spans="2:12">
      <c r="B215" s="84" t="s">
        <v>51</v>
      </c>
      <c r="C215" s="6">
        <v>0</v>
      </c>
      <c r="D215" s="2">
        <v>0</v>
      </c>
      <c r="E215" s="6">
        <v>0</v>
      </c>
      <c r="F215" s="6">
        <v>0</v>
      </c>
      <c r="G215" s="2">
        <v>0</v>
      </c>
      <c r="H215" s="15">
        <v>0</v>
      </c>
      <c r="I215" s="6">
        <v>0</v>
      </c>
      <c r="J215" s="2">
        <v>0</v>
      </c>
      <c r="K215" s="15">
        <v>0</v>
      </c>
      <c r="L215" s="88" t="s">
        <v>52</v>
      </c>
    </row>
    <row r="216" spans="2:12">
      <c r="B216" s="84" t="s">
        <v>53</v>
      </c>
      <c r="C216" s="6">
        <v>0.157</v>
      </c>
      <c r="D216" s="2">
        <f>E216/C216*1000</f>
        <v>1363.0573248407643</v>
      </c>
      <c r="E216" s="6">
        <v>0.214</v>
      </c>
      <c r="F216" s="6">
        <v>0.13700000000000001</v>
      </c>
      <c r="G216" s="2">
        <f>H216/F216*1000</f>
        <v>1737.2262773722628</v>
      </c>
      <c r="H216" s="15">
        <v>0.23799999999999999</v>
      </c>
      <c r="I216" s="6">
        <v>0.12</v>
      </c>
      <c r="J216" s="2">
        <f>K216/I216*1000</f>
        <v>1783.3333333333335</v>
      </c>
      <c r="K216" s="15">
        <v>0.214</v>
      </c>
      <c r="L216" s="88" t="s">
        <v>54</v>
      </c>
    </row>
    <row r="217" spans="2:12">
      <c r="B217" s="84" t="s">
        <v>55</v>
      </c>
      <c r="C217" s="6">
        <v>25.379000000000001</v>
      </c>
      <c r="D217" s="6">
        <f>E217/C217*1000</f>
        <v>1268.8837227629142</v>
      </c>
      <c r="E217" s="6">
        <v>32.203000000000003</v>
      </c>
      <c r="F217" s="6">
        <v>26.574999999999999</v>
      </c>
      <c r="G217" s="6">
        <f>H217/F217*1000</f>
        <v>1277.25305738476</v>
      </c>
      <c r="H217" s="6">
        <v>33.942999999999998</v>
      </c>
      <c r="I217" s="6">
        <v>26.635999999999999</v>
      </c>
      <c r="J217" s="6">
        <f>K217/I217*1000</f>
        <v>1281.4236371827601</v>
      </c>
      <c r="K217" s="6">
        <v>34.131999999999998</v>
      </c>
      <c r="L217" s="88" t="s">
        <v>56</v>
      </c>
    </row>
    <row r="218" spans="2:12">
      <c r="B218" s="84" t="s">
        <v>57</v>
      </c>
      <c r="C218" s="6">
        <v>8.0000000000000002E-3</v>
      </c>
      <c r="D218" s="6">
        <f>E218/C218*1000</f>
        <v>1750</v>
      </c>
      <c r="E218" s="6">
        <v>1.4E-2</v>
      </c>
      <c r="F218" s="6">
        <v>7.0000000000000001E-3</v>
      </c>
      <c r="G218" s="6">
        <f>H218/F218*1000</f>
        <v>2000</v>
      </c>
      <c r="H218" s="6">
        <v>1.4E-2</v>
      </c>
      <c r="I218" s="6">
        <v>0</v>
      </c>
      <c r="J218" s="6">
        <v>0</v>
      </c>
      <c r="K218" s="6">
        <v>0</v>
      </c>
      <c r="L218" s="88" t="s">
        <v>58</v>
      </c>
    </row>
    <row r="219" spans="2:12">
      <c r="B219" s="84" t="s">
        <v>59</v>
      </c>
      <c r="C219" s="6">
        <v>0</v>
      </c>
      <c r="D219" s="2">
        <v>0</v>
      </c>
      <c r="E219" s="6">
        <v>0</v>
      </c>
      <c r="F219" s="6">
        <v>0</v>
      </c>
      <c r="G219" s="2">
        <v>0</v>
      </c>
      <c r="H219" s="15">
        <v>0</v>
      </c>
      <c r="I219" s="6">
        <v>0</v>
      </c>
      <c r="J219" s="2">
        <v>0</v>
      </c>
      <c r="K219" s="15">
        <v>0</v>
      </c>
      <c r="L219" s="88" t="s">
        <v>60</v>
      </c>
    </row>
    <row r="220" spans="2:12">
      <c r="B220" s="84" t="s">
        <v>61</v>
      </c>
      <c r="C220" s="6">
        <v>6.72</v>
      </c>
      <c r="D220" s="2">
        <f>E220/C220*1000</f>
        <v>4166.666666666667</v>
      </c>
      <c r="E220" s="6">
        <v>28</v>
      </c>
      <c r="F220" s="6">
        <v>6.72</v>
      </c>
      <c r="G220" s="2">
        <f>H220/F220*1000</f>
        <v>4166.666666666667</v>
      </c>
      <c r="H220" s="15">
        <v>28</v>
      </c>
      <c r="I220" s="6">
        <v>7.56</v>
      </c>
      <c r="J220" s="2">
        <f>K220/I220*1000</f>
        <v>4232.8042328042338</v>
      </c>
      <c r="K220" s="15">
        <v>32</v>
      </c>
      <c r="L220" s="88" t="s">
        <v>62</v>
      </c>
    </row>
    <row r="221" spans="2:12">
      <c r="B221" s="84" t="s">
        <v>63</v>
      </c>
      <c r="C221" s="6">
        <v>0</v>
      </c>
      <c r="D221" s="2">
        <v>0</v>
      </c>
      <c r="E221" s="6">
        <v>0</v>
      </c>
      <c r="F221" s="6">
        <v>0</v>
      </c>
      <c r="G221" s="2">
        <v>0</v>
      </c>
      <c r="H221" s="15">
        <v>0</v>
      </c>
      <c r="I221" s="6">
        <v>0</v>
      </c>
      <c r="J221" s="2">
        <v>0</v>
      </c>
      <c r="K221" s="15">
        <v>0</v>
      </c>
      <c r="L221" s="88" t="s">
        <v>64</v>
      </c>
    </row>
    <row r="222" spans="2:12">
      <c r="B222" s="84" t="s">
        <v>65</v>
      </c>
      <c r="C222" s="6">
        <v>1.4</v>
      </c>
      <c r="D222" s="2">
        <f>E222/C222*1000</f>
        <v>1750.0000000000002</v>
      </c>
      <c r="E222" s="6">
        <v>2.4500000000000002</v>
      </c>
      <c r="F222" s="6">
        <v>0.75</v>
      </c>
      <c r="G222" s="2">
        <f>H222/F222*1000</f>
        <v>1833.3333333333333</v>
      </c>
      <c r="H222" s="15">
        <v>1.375</v>
      </c>
      <c r="I222" s="6">
        <v>1.1910000000000001</v>
      </c>
      <c r="J222" s="2">
        <f>K222/I222*1000</f>
        <v>1865.6591099916036</v>
      </c>
      <c r="K222" s="15">
        <v>2.222</v>
      </c>
      <c r="L222" s="88" t="s">
        <v>66</v>
      </c>
    </row>
    <row r="223" spans="2:12">
      <c r="B223" s="84" t="s">
        <v>67</v>
      </c>
      <c r="C223" s="6">
        <v>24.39</v>
      </c>
      <c r="D223" s="2">
        <f>E223/C223*1000</f>
        <v>4477.6137761377613</v>
      </c>
      <c r="E223" s="6">
        <v>109.209</v>
      </c>
      <c r="F223" s="6">
        <v>38.561999999999998</v>
      </c>
      <c r="G223" s="2">
        <f>H223/F223*1000</f>
        <v>4702.0382760230286</v>
      </c>
      <c r="H223" s="15">
        <v>181.32</v>
      </c>
      <c r="I223" s="6">
        <v>55.52</v>
      </c>
      <c r="J223" s="2">
        <f>K223/I223*1000</f>
        <v>4788.4005763688756</v>
      </c>
      <c r="K223" s="15">
        <v>265.85199999999998</v>
      </c>
      <c r="L223" s="88" t="s">
        <v>68</v>
      </c>
    </row>
    <row r="224" spans="2:12">
      <c r="B224" s="84" t="s">
        <v>69</v>
      </c>
      <c r="C224" s="6">
        <v>0</v>
      </c>
      <c r="D224" s="2">
        <v>0</v>
      </c>
      <c r="E224" s="6">
        <v>0</v>
      </c>
      <c r="F224" s="6">
        <v>0</v>
      </c>
      <c r="G224" s="2">
        <v>0</v>
      </c>
      <c r="H224" s="15">
        <v>0</v>
      </c>
      <c r="I224" s="6">
        <v>0</v>
      </c>
      <c r="J224" s="2">
        <v>0</v>
      </c>
      <c r="K224" s="15">
        <v>0</v>
      </c>
      <c r="L224" s="88" t="s">
        <v>70</v>
      </c>
    </row>
    <row r="225" spans="2:12">
      <c r="B225" s="84" t="s">
        <v>71</v>
      </c>
      <c r="C225" s="6">
        <v>0</v>
      </c>
      <c r="D225" s="2">
        <v>0</v>
      </c>
      <c r="E225" s="6">
        <v>0</v>
      </c>
      <c r="F225" s="6">
        <v>0</v>
      </c>
      <c r="G225" s="2">
        <v>0</v>
      </c>
      <c r="H225" s="15">
        <v>0</v>
      </c>
      <c r="I225" s="6">
        <v>0</v>
      </c>
      <c r="J225" s="2">
        <v>0</v>
      </c>
      <c r="K225" s="15">
        <v>0</v>
      </c>
      <c r="L225" s="88" t="s">
        <v>72</v>
      </c>
    </row>
    <row r="226" spans="2:12">
      <c r="B226" s="84" t="s">
        <v>73</v>
      </c>
      <c r="C226" s="6">
        <v>0</v>
      </c>
      <c r="D226" s="6">
        <v>0</v>
      </c>
      <c r="E226" s="6">
        <v>0</v>
      </c>
      <c r="F226" s="6">
        <v>0</v>
      </c>
      <c r="G226" s="2">
        <v>0</v>
      </c>
      <c r="H226" s="15">
        <v>0</v>
      </c>
      <c r="I226" s="6">
        <v>0</v>
      </c>
      <c r="J226" s="2">
        <v>0</v>
      </c>
      <c r="K226" s="15">
        <v>0</v>
      </c>
      <c r="L226" s="88" t="s">
        <v>74</v>
      </c>
    </row>
    <row r="227" spans="2:12">
      <c r="B227" s="84" t="s">
        <v>75</v>
      </c>
      <c r="C227" s="6">
        <v>0</v>
      </c>
      <c r="D227" s="2">
        <v>0</v>
      </c>
      <c r="E227" s="6">
        <v>0</v>
      </c>
      <c r="F227" s="6">
        <v>0</v>
      </c>
      <c r="G227" s="2">
        <v>0</v>
      </c>
      <c r="H227" s="15">
        <v>0</v>
      </c>
      <c r="I227" s="6">
        <v>0</v>
      </c>
      <c r="J227" s="2">
        <v>0</v>
      </c>
      <c r="K227" s="15">
        <v>0</v>
      </c>
      <c r="L227" s="88" t="s">
        <v>76</v>
      </c>
    </row>
    <row r="228" spans="2:12">
      <c r="B228" s="84" t="s">
        <v>77</v>
      </c>
      <c r="C228" s="6">
        <v>0</v>
      </c>
      <c r="D228" s="2">
        <v>0</v>
      </c>
      <c r="E228" s="6">
        <v>0</v>
      </c>
      <c r="F228" s="6">
        <v>0</v>
      </c>
      <c r="G228" s="2">
        <v>0</v>
      </c>
      <c r="H228" s="15">
        <v>0</v>
      </c>
      <c r="I228" s="6">
        <v>0</v>
      </c>
      <c r="J228" s="2">
        <v>0</v>
      </c>
      <c r="K228" s="15">
        <v>0</v>
      </c>
      <c r="L228" s="88" t="s">
        <v>78</v>
      </c>
    </row>
    <row r="229" spans="2:12">
      <c r="B229" s="84" t="s">
        <v>79</v>
      </c>
      <c r="C229" s="6">
        <v>0</v>
      </c>
      <c r="D229" s="2">
        <v>0</v>
      </c>
      <c r="E229" s="6">
        <v>0</v>
      </c>
      <c r="F229" s="6">
        <v>0</v>
      </c>
      <c r="G229" s="2">
        <v>0</v>
      </c>
      <c r="H229" s="15">
        <v>0</v>
      </c>
      <c r="I229" s="6">
        <v>0</v>
      </c>
      <c r="J229" s="2">
        <v>0</v>
      </c>
      <c r="K229" s="15">
        <v>0</v>
      </c>
      <c r="L229" s="88" t="s">
        <v>80</v>
      </c>
    </row>
    <row r="230" spans="2:12">
      <c r="B230" s="84" t="s">
        <v>81</v>
      </c>
      <c r="C230" s="6">
        <v>510.64859999999999</v>
      </c>
      <c r="D230" s="2">
        <f t="shared" ref="D230:D235" si="37">E230/C230*1000</f>
        <v>9434.9891490939171</v>
      </c>
      <c r="E230" s="6">
        <v>4817.9639999999999</v>
      </c>
      <c r="F230" s="6">
        <v>568.68799999999999</v>
      </c>
      <c r="G230" s="2">
        <f t="shared" ref="G230:G235" si="38">H230/F230*1000</f>
        <v>9335.2998480713486</v>
      </c>
      <c r="H230" s="15">
        <v>5308.8729999999996</v>
      </c>
      <c r="I230" s="6">
        <v>549.68799999999999</v>
      </c>
      <c r="J230" s="2">
        <f t="shared" ref="J230:J235" si="39">K230/I230*1000</f>
        <v>9024.50481000131</v>
      </c>
      <c r="K230" s="15">
        <v>4960.6620000000003</v>
      </c>
      <c r="L230" s="88" t="s">
        <v>82</v>
      </c>
    </row>
    <row r="231" spans="2:12">
      <c r="B231" s="84" t="s">
        <v>83</v>
      </c>
      <c r="C231" s="6">
        <v>8.31</v>
      </c>
      <c r="D231" s="2">
        <f t="shared" si="37"/>
        <v>7617.0878459687128</v>
      </c>
      <c r="E231" s="6">
        <v>63.298000000000002</v>
      </c>
      <c r="F231" s="6">
        <v>7.5270000000000001</v>
      </c>
      <c r="G231" s="2">
        <f t="shared" si="38"/>
        <v>7088.3486116646736</v>
      </c>
      <c r="H231" s="15">
        <v>53.353999999999999</v>
      </c>
      <c r="I231" s="6">
        <v>8.0129999999999999</v>
      </c>
      <c r="J231" s="2">
        <f t="shared" si="39"/>
        <v>7200.549107699987</v>
      </c>
      <c r="K231" s="15">
        <v>57.698</v>
      </c>
      <c r="L231" s="88" t="s">
        <v>84</v>
      </c>
    </row>
    <row r="232" spans="2:12">
      <c r="B232" s="84" t="s">
        <v>85</v>
      </c>
      <c r="C232" s="6">
        <v>57.103999999999999</v>
      </c>
      <c r="D232" s="2">
        <f t="shared" si="37"/>
        <v>5134.8241804427007</v>
      </c>
      <c r="E232" s="6">
        <v>293.21899999999999</v>
      </c>
      <c r="F232" s="6">
        <v>43.49</v>
      </c>
      <c r="G232" s="2">
        <f t="shared" si="38"/>
        <v>5134.5136813060471</v>
      </c>
      <c r="H232" s="15">
        <v>223.3</v>
      </c>
      <c r="I232" s="6">
        <v>54</v>
      </c>
      <c r="J232" s="2">
        <f t="shared" si="39"/>
        <v>4629.4444444444443</v>
      </c>
      <c r="K232" s="15">
        <v>249.99</v>
      </c>
      <c r="L232" s="88" t="s">
        <v>86</v>
      </c>
    </row>
    <row r="233" spans="2:12" ht="15" thickBot="1">
      <c r="B233" s="85" t="s">
        <v>87</v>
      </c>
      <c r="C233" s="16">
        <v>0</v>
      </c>
      <c r="D233" s="2">
        <v>0</v>
      </c>
      <c r="E233" s="16">
        <v>0</v>
      </c>
      <c r="F233" s="16">
        <v>0</v>
      </c>
      <c r="G233" s="2">
        <v>0</v>
      </c>
      <c r="H233" s="17">
        <v>0</v>
      </c>
      <c r="I233" s="16">
        <v>0</v>
      </c>
      <c r="J233" s="2">
        <v>0</v>
      </c>
      <c r="K233" s="17">
        <v>0</v>
      </c>
      <c r="L233" s="89" t="s">
        <v>88</v>
      </c>
    </row>
    <row r="234" spans="2:12" ht="16.5" thickBot="1">
      <c r="B234" s="86" t="s">
        <v>383</v>
      </c>
      <c r="C234" s="90">
        <f>SUM(C212:C233)</f>
        <v>634.11659999999995</v>
      </c>
      <c r="D234" s="90">
        <f t="shared" ref="D234" si="40">E234/C234*1000</f>
        <v>8431.5266309066828</v>
      </c>
      <c r="E234" s="90">
        <f>SUM(E212:E233)</f>
        <v>5346.5709999999999</v>
      </c>
      <c r="F234" s="90">
        <f>SUM(F212:F233)</f>
        <v>692.45600000000002</v>
      </c>
      <c r="G234" s="90">
        <f t="shared" ref="G234" si="41">H234/F234*1000</f>
        <v>8419.9097126748857</v>
      </c>
      <c r="H234" s="90">
        <f>SUM(H212:H233)</f>
        <v>5830.4170000000004</v>
      </c>
      <c r="I234" s="90">
        <f>SUM(I212:I233)</f>
        <v>702.72800000000007</v>
      </c>
      <c r="J234" s="90">
        <f t="shared" ref="J234" si="42">K234/I234*1000</f>
        <v>7972.8856684236289</v>
      </c>
      <c r="K234" s="90">
        <f>SUM(K212:K233)</f>
        <v>5602.77</v>
      </c>
      <c r="L234" s="86" t="s">
        <v>385</v>
      </c>
    </row>
    <row r="235" spans="2:12" ht="16.5" thickBot="1">
      <c r="B235" s="86" t="s">
        <v>384</v>
      </c>
      <c r="C235" s="90">
        <v>162376.85999999999</v>
      </c>
      <c r="D235" s="90">
        <f t="shared" si="37"/>
        <v>4590.1734151036062</v>
      </c>
      <c r="E235" s="90">
        <v>745337.946</v>
      </c>
      <c r="F235" s="90">
        <v>165219.22399999999</v>
      </c>
      <c r="G235" s="90">
        <f t="shared" si="38"/>
        <v>4576.6963352884404</v>
      </c>
      <c r="H235" s="90">
        <v>756158.21699999995</v>
      </c>
      <c r="I235" s="90">
        <v>167249.103</v>
      </c>
      <c r="J235" s="90">
        <f t="shared" si="39"/>
        <v>4601.8649857870978</v>
      </c>
      <c r="K235" s="90">
        <v>769657.79099999997</v>
      </c>
      <c r="L235" s="86" t="s">
        <v>382</v>
      </c>
    </row>
    <row r="240" spans="2:12">
      <c r="B240" s="35" t="s">
        <v>346</v>
      </c>
      <c r="C240" s="35"/>
      <c r="D240" s="35"/>
      <c r="E240" s="35"/>
      <c r="F240" s="35"/>
      <c r="H240" s="35"/>
      <c r="I240" s="35"/>
      <c r="J240" s="35"/>
      <c r="K240" s="35"/>
      <c r="L240" s="59" t="s">
        <v>347</v>
      </c>
    </row>
    <row r="241" spans="2:12">
      <c r="B241" s="40" t="s">
        <v>413</v>
      </c>
      <c r="C241" s="35"/>
      <c r="D241" s="35"/>
      <c r="E241" s="35"/>
      <c r="F241" s="35"/>
      <c r="H241" s="36"/>
      <c r="I241" s="36"/>
      <c r="J241" s="36"/>
      <c r="K241" s="36"/>
      <c r="L241" s="59" t="s">
        <v>392</v>
      </c>
    </row>
    <row r="242" spans="2:12" ht="15.75" customHeight="1" thickBot="1">
      <c r="B242" s="37" t="s">
        <v>4</v>
      </c>
      <c r="C242" s="37"/>
      <c r="D242" s="37"/>
      <c r="E242" s="37"/>
      <c r="F242" s="37"/>
      <c r="H242" s="38"/>
      <c r="I242" s="38"/>
      <c r="J242" s="38"/>
      <c r="K242" s="38"/>
      <c r="L242" s="59" t="s">
        <v>5</v>
      </c>
    </row>
    <row r="243" spans="2:12" ht="15" thickBot="1">
      <c r="B243" s="102" t="s">
        <v>43</v>
      </c>
      <c r="C243" s="105">
        <v>2015</v>
      </c>
      <c r="D243" s="106"/>
      <c r="E243" s="107"/>
      <c r="F243" s="105">
        <v>2016</v>
      </c>
      <c r="G243" s="106"/>
      <c r="H243" s="107"/>
      <c r="I243" s="105">
        <v>2017</v>
      </c>
      <c r="J243" s="106"/>
      <c r="K243" s="107"/>
      <c r="L243" s="108" t="s">
        <v>44</v>
      </c>
    </row>
    <row r="244" spans="2:12">
      <c r="B244" s="103"/>
      <c r="C244" s="79" t="s">
        <v>8</v>
      </c>
      <c r="D244" s="79" t="s">
        <v>9</v>
      </c>
      <c r="E244" s="79" t="s">
        <v>10</v>
      </c>
      <c r="F244" s="79" t="s">
        <v>8</v>
      </c>
      <c r="G244" s="79" t="s">
        <v>9</v>
      </c>
      <c r="H244" s="80" t="s">
        <v>10</v>
      </c>
      <c r="I244" s="79" t="s">
        <v>8</v>
      </c>
      <c r="J244" s="79" t="s">
        <v>9</v>
      </c>
      <c r="K244" s="80" t="s">
        <v>10</v>
      </c>
      <c r="L244" s="109"/>
    </row>
    <row r="245" spans="2:12" ht="15" thickBot="1">
      <c r="B245" s="104"/>
      <c r="C245" s="81" t="s">
        <v>11</v>
      </c>
      <c r="D245" s="81" t="s">
        <v>12</v>
      </c>
      <c r="E245" s="81" t="s">
        <v>13</v>
      </c>
      <c r="F245" s="81" t="s">
        <v>11</v>
      </c>
      <c r="G245" s="81" t="s">
        <v>12</v>
      </c>
      <c r="H245" s="82" t="s">
        <v>13</v>
      </c>
      <c r="I245" s="81" t="s">
        <v>11</v>
      </c>
      <c r="J245" s="81" t="s">
        <v>12</v>
      </c>
      <c r="K245" s="82" t="s">
        <v>13</v>
      </c>
      <c r="L245" s="110"/>
    </row>
    <row r="246" spans="2:12">
      <c r="B246" s="83" t="s">
        <v>45</v>
      </c>
      <c r="C246" s="5">
        <v>0.16800000000000001</v>
      </c>
      <c r="D246" s="2">
        <f t="shared" ref="D246:D269" si="43">E246/C246*1000</f>
        <v>3214.2857142857142</v>
      </c>
      <c r="E246" s="5">
        <v>0.54</v>
      </c>
      <c r="F246" s="5">
        <v>2.617</v>
      </c>
      <c r="G246" s="2">
        <f t="shared" ref="G246:G269" si="44">H246/F246*1000</f>
        <v>2307.9862437905999</v>
      </c>
      <c r="H246" s="14">
        <v>6.04</v>
      </c>
      <c r="I246" s="5">
        <v>3</v>
      </c>
      <c r="J246" s="2">
        <f t="shared" ref="J246:J269" si="45">K246/I246*1000</f>
        <v>2166.6666666666665</v>
      </c>
      <c r="K246" s="1">
        <v>6.5</v>
      </c>
      <c r="L246" s="87" t="s">
        <v>46</v>
      </c>
    </row>
    <row r="247" spans="2:12">
      <c r="B247" s="84" t="s">
        <v>47</v>
      </c>
      <c r="C247" s="6">
        <v>0</v>
      </c>
      <c r="D247" s="2">
        <v>0</v>
      </c>
      <c r="E247" s="6">
        <v>0</v>
      </c>
      <c r="F247" s="6">
        <v>0</v>
      </c>
      <c r="G247" s="2">
        <v>0</v>
      </c>
      <c r="H247" s="15">
        <v>0</v>
      </c>
      <c r="I247" s="6">
        <v>0</v>
      </c>
      <c r="J247" s="2">
        <v>0</v>
      </c>
      <c r="K247" s="15">
        <v>0</v>
      </c>
      <c r="L247" s="88" t="s">
        <v>48</v>
      </c>
    </row>
    <row r="248" spans="2:12">
      <c r="B248" s="84" t="s">
        <v>49</v>
      </c>
      <c r="C248" s="6">
        <v>0</v>
      </c>
      <c r="D248" s="2">
        <v>0</v>
      </c>
      <c r="E248" s="6">
        <v>0</v>
      </c>
      <c r="F248" s="6">
        <v>0</v>
      </c>
      <c r="G248" s="2">
        <v>0</v>
      </c>
      <c r="H248" s="15">
        <v>0</v>
      </c>
      <c r="I248" s="15">
        <v>0</v>
      </c>
      <c r="J248" s="2">
        <v>0</v>
      </c>
      <c r="K248" s="15">
        <v>0</v>
      </c>
      <c r="L248" s="88" t="s">
        <v>50</v>
      </c>
    </row>
    <row r="249" spans="2:12">
      <c r="B249" s="84" t="s">
        <v>51</v>
      </c>
      <c r="C249" s="6">
        <v>24.5</v>
      </c>
      <c r="D249" s="2">
        <f t="shared" si="43"/>
        <v>1441.0612244897957</v>
      </c>
      <c r="E249" s="6">
        <v>35.305999999999997</v>
      </c>
      <c r="F249" s="6">
        <v>21.431000000000001</v>
      </c>
      <c r="G249" s="2">
        <f t="shared" si="44"/>
        <v>3406.28062152956</v>
      </c>
      <c r="H249" s="15">
        <v>73</v>
      </c>
      <c r="I249" s="6">
        <v>21.431000000000001</v>
      </c>
      <c r="J249" s="2">
        <f t="shared" si="45"/>
        <v>3406.28062152956</v>
      </c>
      <c r="K249" s="15">
        <v>73</v>
      </c>
      <c r="L249" s="88" t="s">
        <v>52</v>
      </c>
    </row>
    <row r="250" spans="2:12">
      <c r="B250" s="84" t="s">
        <v>53</v>
      </c>
      <c r="C250" s="6">
        <v>68.096000000000004</v>
      </c>
      <c r="D250" s="2">
        <f t="shared" si="43"/>
        <v>1001.5713110902255</v>
      </c>
      <c r="E250" s="6">
        <v>68.203000000000003</v>
      </c>
      <c r="F250" s="6">
        <v>76.724999999999994</v>
      </c>
      <c r="G250" s="2">
        <f t="shared" si="44"/>
        <v>941.95349625285121</v>
      </c>
      <c r="H250" s="15">
        <v>72.271382000000003</v>
      </c>
      <c r="I250" s="6">
        <v>88.025499999999994</v>
      </c>
      <c r="J250" s="2">
        <f t="shared" si="45"/>
        <v>727.65889429767515</v>
      </c>
      <c r="K250" s="15">
        <v>64.052537999999998</v>
      </c>
      <c r="L250" s="88" t="s">
        <v>54</v>
      </c>
    </row>
    <row r="251" spans="2:12">
      <c r="B251" s="84" t="s">
        <v>55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88" t="s">
        <v>56</v>
      </c>
    </row>
    <row r="252" spans="2:12">
      <c r="B252" s="84" t="s">
        <v>57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88" t="s">
        <v>58</v>
      </c>
    </row>
    <row r="253" spans="2:12">
      <c r="B253" s="84" t="s">
        <v>59</v>
      </c>
      <c r="C253" s="6">
        <v>0</v>
      </c>
      <c r="D253" s="2">
        <v>0</v>
      </c>
      <c r="E253" s="6">
        <v>0</v>
      </c>
      <c r="F253" s="6">
        <v>0</v>
      </c>
      <c r="G253" s="2">
        <v>0</v>
      </c>
      <c r="H253" s="15">
        <v>0</v>
      </c>
      <c r="I253" s="6">
        <v>0</v>
      </c>
      <c r="J253" s="2">
        <v>0</v>
      </c>
      <c r="K253" s="15">
        <v>0</v>
      </c>
      <c r="L253" s="88" t="s">
        <v>60</v>
      </c>
    </row>
    <row r="254" spans="2:12">
      <c r="B254" s="84" t="s">
        <v>61</v>
      </c>
      <c r="C254" s="6">
        <v>0</v>
      </c>
      <c r="D254" s="2">
        <v>0</v>
      </c>
      <c r="E254" s="6">
        <v>0</v>
      </c>
      <c r="F254" s="6">
        <v>0</v>
      </c>
      <c r="G254" s="2">
        <v>0</v>
      </c>
      <c r="H254" s="15">
        <v>0</v>
      </c>
      <c r="I254" s="6">
        <v>0</v>
      </c>
      <c r="J254" s="2">
        <v>0</v>
      </c>
      <c r="K254" s="15">
        <v>0</v>
      </c>
      <c r="L254" s="88" t="s">
        <v>62</v>
      </c>
    </row>
    <row r="255" spans="2:12">
      <c r="B255" s="84" t="s">
        <v>63</v>
      </c>
      <c r="C255" s="6">
        <v>0.47699999999999998</v>
      </c>
      <c r="D255" s="2">
        <f t="shared" si="43"/>
        <v>1628.9308176100628</v>
      </c>
      <c r="E255" s="6">
        <v>0.77699999999999991</v>
      </c>
      <c r="F255" s="6">
        <v>0.36599999999999999</v>
      </c>
      <c r="G255" s="2">
        <f t="shared" si="44"/>
        <v>1674.8633879781421</v>
      </c>
      <c r="H255" s="15">
        <v>0.61299999999999999</v>
      </c>
      <c r="I255" s="6">
        <v>0.13</v>
      </c>
      <c r="J255" s="2">
        <f t="shared" si="45"/>
        <v>1753.8461538461538</v>
      </c>
      <c r="K255" s="15">
        <v>0.22800000000000001</v>
      </c>
      <c r="L255" s="88" t="s">
        <v>64</v>
      </c>
    </row>
    <row r="256" spans="2:12">
      <c r="B256" s="84" t="s">
        <v>65</v>
      </c>
      <c r="C256" s="6">
        <v>0</v>
      </c>
      <c r="D256" s="2">
        <v>0</v>
      </c>
      <c r="E256" s="6">
        <v>0</v>
      </c>
      <c r="F256" s="6">
        <v>0</v>
      </c>
      <c r="G256" s="2">
        <v>0</v>
      </c>
      <c r="H256" s="15">
        <v>0</v>
      </c>
      <c r="I256" s="6">
        <v>0</v>
      </c>
      <c r="J256" s="2">
        <v>0</v>
      </c>
      <c r="K256" s="15">
        <v>0</v>
      </c>
      <c r="L256" s="88" t="s">
        <v>66</v>
      </c>
    </row>
    <row r="257" spans="2:19">
      <c r="B257" s="84" t="s">
        <v>67</v>
      </c>
      <c r="C257" s="6">
        <v>0.14399999999999999</v>
      </c>
      <c r="D257" s="2">
        <f t="shared" si="43"/>
        <v>3145.8333333333335</v>
      </c>
      <c r="E257" s="6">
        <v>0.45300000000000001</v>
      </c>
      <c r="F257" s="6">
        <v>8.3000000000000004E-2</v>
      </c>
      <c r="G257" s="2">
        <f t="shared" si="44"/>
        <v>2168.6746987951806</v>
      </c>
      <c r="H257" s="15">
        <v>0.18</v>
      </c>
      <c r="I257" s="6">
        <v>0.14399999999999999</v>
      </c>
      <c r="J257" s="2">
        <f t="shared" si="45"/>
        <v>2861.1111111111113</v>
      </c>
      <c r="K257" s="15">
        <v>0.41199999999999998</v>
      </c>
      <c r="L257" s="88" t="s">
        <v>68</v>
      </c>
    </row>
    <row r="258" spans="2:19">
      <c r="B258" s="84" t="s">
        <v>69</v>
      </c>
      <c r="C258" s="6">
        <v>0.86439999999999995</v>
      </c>
      <c r="D258" s="2">
        <f t="shared" si="43"/>
        <v>1591.8556223970384</v>
      </c>
      <c r="E258" s="6">
        <v>1.3759999999999999</v>
      </c>
      <c r="F258" s="6">
        <v>1.26528</v>
      </c>
      <c r="G258" s="2">
        <f t="shared" si="44"/>
        <v>3865.5475467880628</v>
      </c>
      <c r="H258" s="15">
        <v>4.891</v>
      </c>
      <c r="I258" s="6">
        <v>1.26528</v>
      </c>
      <c r="J258" s="2">
        <f t="shared" si="45"/>
        <v>3867.128224582701</v>
      </c>
      <c r="K258" s="15">
        <v>4.8929999999999998</v>
      </c>
      <c r="L258" s="88" t="s">
        <v>70</v>
      </c>
    </row>
    <row r="259" spans="2:19">
      <c r="B259" s="84" t="s">
        <v>71</v>
      </c>
      <c r="C259" s="6">
        <v>0.245</v>
      </c>
      <c r="D259" s="2">
        <f t="shared" si="43"/>
        <v>2934.6938775510207</v>
      </c>
      <c r="E259" s="6">
        <v>0.71899999999999997</v>
      </c>
      <c r="F259" s="6">
        <v>0.25</v>
      </c>
      <c r="G259" s="2">
        <f t="shared" si="44"/>
        <v>2964</v>
      </c>
      <c r="H259" s="15">
        <v>0.74099999999999999</v>
      </c>
      <c r="I259" s="6">
        <v>0.23400000000000001</v>
      </c>
      <c r="J259" s="2">
        <f t="shared" si="45"/>
        <v>3269.2307692307691</v>
      </c>
      <c r="K259" s="15">
        <v>0.76500000000000001</v>
      </c>
      <c r="L259" s="88" t="s">
        <v>72</v>
      </c>
    </row>
    <row r="260" spans="2:19">
      <c r="B260" s="84" t="s">
        <v>73</v>
      </c>
      <c r="C260" s="6">
        <v>8.0000000000000002E-3</v>
      </c>
      <c r="D260" s="6">
        <f t="shared" si="43"/>
        <v>6125</v>
      </c>
      <c r="E260" s="6">
        <v>4.9000000000000002E-2</v>
      </c>
      <c r="F260" s="6">
        <v>2.1000000000000001E-2</v>
      </c>
      <c r="G260" s="2">
        <f t="shared" si="44"/>
        <v>5952.3809523809514</v>
      </c>
      <c r="H260" s="15">
        <v>0.125</v>
      </c>
      <c r="I260" s="6">
        <v>2.1999999999999999E-2</v>
      </c>
      <c r="J260" s="2">
        <f t="shared" si="45"/>
        <v>6272.727272727273</v>
      </c>
      <c r="K260" s="15">
        <v>0.13800000000000001</v>
      </c>
      <c r="L260" s="88" t="s">
        <v>74</v>
      </c>
    </row>
    <row r="261" spans="2:19">
      <c r="B261" s="84" t="s">
        <v>75</v>
      </c>
      <c r="C261" s="6">
        <v>0</v>
      </c>
      <c r="D261" s="2">
        <v>0</v>
      </c>
      <c r="E261" s="6">
        <v>0</v>
      </c>
      <c r="F261" s="6">
        <v>0</v>
      </c>
      <c r="G261" s="2">
        <v>0</v>
      </c>
      <c r="H261" s="15">
        <v>0</v>
      </c>
      <c r="I261" s="6">
        <v>0.10249999999999999</v>
      </c>
      <c r="J261" s="2">
        <f t="shared" si="45"/>
        <v>13004.878048780489</v>
      </c>
      <c r="K261" s="15">
        <v>1.333</v>
      </c>
      <c r="L261" s="88" t="s">
        <v>76</v>
      </c>
    </row>
    <row r="262" spans="2:19">
      <c r="B262" s="84" t="s">
        <v>77</v>
      </c>
      <c r="C262" s="6">
        <v>0.11799999999999999</v>
      </c>
      <c r="D262" s="2">
        <f t="shared" si="43"/>
        <v>1118.6440677966102</v>
      </c>
      <c r="E262" s="6">
        <v>0.13200000000000001</v>
      </c>
      <c r="F262" s="6">
        <v>2.83</v>
      </c>
      <c r="G262" s="2">
        <f t="shared" si="44"/>
        <v>29053.003533568906</v>
      </c>
      <c r="H262" s="15">
        <v>82.22</v>
      </c>
      <c r="I262" s="6">
        <v>2.83</v>
      </c>
      <c r="J262" s="2">
        <f t="shared" si="45"/>
        <v>29053.003533568906</v>
      </c>
      <c r="K262" s="15">
        <v>82.22</v>
      </c>
      <c r="L262" s="88" t="s">
        <v>78</v>
      </c>
      <c r="S262" s="59" t="s">
        <v>415</v>
      </c>
    </row>
    <row r="263" spans="2:19">
      <c r="B263" s="84" t="s">
        <v>79</v>
      </c>
      <c r="C263" s="6">
        <v>0</v>
      </c>
      <c r="D263" s="2">
        <v>0</v>
      </c>
      <c r="E263" s="6">
        <v>0</v>
      </c>
      <c r="F263" s="6">
        <v>0</v>
      </c>
      <c r="G263" s="2">
        <v>0</v>
      </c>
      <c r="H263" s="15">
        <v>0</v>
      </c>
      <c r="I263" s="6">
        <v>0</v>
      </c>
      <c r="J263" s="2">
        <v>0</v>
      </c>
      <c r="K263" s="15">
        <v>0</v>
      </c>
      <c r="L263" s="88" t="s">
        <v>80</v>
      </c>
    </row>
    <row r="264" spans="2:19">
      <c r="B264" s="84" t="s">
        <v>81</v>
      </c>
      <c r="C264" s="6">
        <v>45.53</v>
      </c>
      <c r="D264" s="2">
        <f t="shared" si="43"/>
        <v>2002.7015154842961</v>
      </c>
      <c r="E264" s="6">
        <v>91.183000000000007</v>
      </c>
      <c r="F264" s="6">
        <v>47.82</v>
      </c>
      <c r="G264" s="2">
        <f t="shared" si="44"/>
        <v>2001.8193224592221</v>
      </c>
      <c r="H264" s="15">
        <v>95.727000000000004</v>
      </c>
      <c r="I264" s="6">
        <v>46.805999999999997</v>
      </c>
      <c r="J264" s="2">
        <f t="shared" si="45"/>
        <v>2001.8373712771868</v>
      </c>
      <c r="K264" s="15">
        <v>93.697999999999993</v>
      </c>
      <c r="L264" s="88" t="s">
        <v>82</v>
      </c>
    </row>
    <row r="265" spans="2:19">
      <c r="B265" s="84" t="s">
        <v>83</v>
      </c>
      <c r="C265" s="6">
        <v>44.453000000000003</v>
      </c>
      <c r="D265" s="2">
        <f t="shared" si="43"/>
        <v>1083.976334555598</v>
      </c>
      <c r="E265" s="6">
        <v>48.186</v>
      </c>
      <c r="F265" s="6">
        <v>32.328000000000003</v>
      </c>
      <c r="G265" s="2">
        <f t="shared" si="44"/>
        <v>655.03588220737424</v>
      </c>
      <c r="H265" s="15">
        <v>21.175999999999998</v>
      </c>
      <c r="I265" s="6">
        <v>37.354999999999997</v>
      </c>
      <c r="J265" s="2">
        <f t="shared" si="45"/>
        <v>1095.4892250033463</v>
      </c>
      <c r="K265" s="15">
        <v>40.921999999999997</v>
      </c>
      <c r="L265" s="88" t="s">
        <v>84</v>
      </c>
    </row>
    <row r="266" spans="2:19">
      <c r="B266" s="84" t="s">
        <v>85</v>
      </c>
      <c r="C266" s="6">
        <v>0</v>
      </c>
      <c r="D266" s="2">
        <v>0</v>
      </c>
      <c r="E266" s="6">
        <v>0</v>
      </c>
      <c r="F266" s="6">
        <v>0</v>
      </c>
      <c r="G266" s="2">
        <v>0</v>
      </c>
      <c r="H266" s="15">
        <v>0</v>
      </c>
      <c r="I266" s="6">
        <v>0</v>
      </c>
      <c r="J266" s="2">
        <v>0</v>
      </c>
      <c r="K266" s="15">
        <v>0</v>
      </c>
      <c r="L266" s="88" t="s">
        <v>86</v>
      </c>
    </row>
    <row r="267" spans="2:19" ht="15" thickBot="1">
      <c r="B267" s="85" t="s">
        <v>87</v>
      </c>
      <c r="C267" s="16">
        <v>0</v>
      </c>
      <c r="D267" s="2">
        <v>0</v>
      </c>
      <c r="E267" s="16">
        <v>0</v>
      </c>
      <c r="F267" s="16">
        <v>0</v>
      </c>
      <c r="G267" s="2">
        <v>0</v>
      </c>
      <c r="H267" s="17">
        <v>0</v>
      </c>
      <c r="I267" s="16">
        <v>0</v>
      </c>
      <c r="J267" s="2">
        <v>0</v>
      </c>
      <c r="K267" s="17">
        <v>0</v>
      </c>
      <c r="L267" s="89" t="s">
        <v>88</v>
      </c>
    </row>
    <row r="268" spans="2:19" ht="16.5" thickBot="1">
      <c r="B268" s="86" t="s">
        <v>383</v>
      </c>
      <c r="C268" s="90">
        <f>SUM(C246:C267)</f>
        <v>184.60340000000002</v>
      </c>
      <c r="D268" s="90">
        <f t="shared" ref="D268" si="46">E268/C268*1000</f>
        <v>1337.5918320030942</v>
      </c>
      <c r="E268" s="90">
        <f>SUM(E246:E267)</f>
        <v>246.92400000000004</v>
      </c>
      <c r="F268" s="90">
        <f>SUM(F246:F267)</f>
        <v>185.73627999999999</v>
      </c>
      <c r="G268" s="90">
        <f t="shared" ref="G268" si="47">H268/F268*1000</f>
        <v>1921.9959719232022</v>
      </c>
      <c r="H268" s="90">
        <f>SUM(H246:H267)</f>
        <v>356.98438200000004</v>
      </c>
      <c r="I268" s="90">
        <f>SUM(I246:I267)</f>
        <v>201.34527999999997</v>
      </c>
      <c r="J268" s="90">
        <f t="shared" ref="J268" si="48">K268/I268*1000</f>
        <v>1828.5084110240878</v>
      </c>
      <c r="K268" s="90">
        <f>SUM(K246:K267)</f>
        <v>368.16153799999995</v>
      </c>
      <c r="L268" s="86" t="s">
        <v>385</v>
      </c>
    </row>
    <row r="269" spans="2:19" ht="16.5" thickBot="1">
      <c r="B269" s="86" t="s">
        <v>384</v>
      </c>
      <c r="C269" s="90">
        <v>29180.271999999939</v>
      </c>
      <c r="D269" s="90">
        <f t="shared" si="43"/>
        <v>2334.7697718513418</v>
      </c>
      <c r="E269" s="90">
        <v>68129.216999999946</v>
      </c>
      <c r="F269" s="90">
        <v>27896.134999999951</v>
      </c>
      <c r="G269" s="90">
        <f t="shared" si="44"/>
        <v>2389.5250363535997</v>
      </c>
      <c r="H269" s="90">
        <v>66658.512999999803</v>
      </c>
      <c r="I269" s="90">
        <v>29635.453000000096</v>
      </c>
      <c r="J269" s="90">
        <f t="shared" si="45"/>
        <v>2381.8394475022819</v>
      </c>
      <c r="K269" s="90">
        <v>70586.891000000061</v>
      </c>
      <c r="L269" s="86" t="s">
        <v>382</v>
      </c>
    </row>
    <row r="270" spans="2:19">
      <c r="C270" s="64"/>
      <c r="E270" s="64"/>
      <c r="F270" s="64"/>
      <c r="H270" s="64"/>
      <c r="I270" s="64"/>
      <c r="K270" s="64"/>
    </row>
    <row r="275" spans="2:12">
      <c r="B275" s="35" t="s">
        <v>348</v>
      </c>
      <c r="C275" s="35"/>
      <c r="D275" s="35"/>
      <c r="E275" s="35"/>
      <c r="F275" s="35"/>
      <c r="H275" s="35"/>
      <c r="I275" s="35"/>
      <c r="J275" s="35"/>
      <c r="K275" s="35"/>
      <c r="L275" s="59" t="s">
        <v>349</v>
      </c>
    </row>
    <row r="276" spans="2:12">
      <c r="B276" s="35" t="s">
        <v>16</v>
      </c>
      <c r="C276" s="35"/>
      <c r="D276" s="35"/>
      <c r="E276" s="35"/>
      <c r="F276" s="35"/>
      <c r="H276" s="36"/>
      <c r="I276" s="36"/>
      <c r="J276" s="36"/>
      <c r="K276" s="36"/>
      <c r="L276" s="59" t="s">
        <v>115</v>
      </c>
    </row>
    <row r="277" spans="2:12" ht="15.75" customHeight="1" thickBot="1">
      <c r="B277" s="37" t="s">
        <v>4</v>
      </c>
      <c r="C277" s="37"/>
      <c r="D277" s="37"/>
      <c r="E277" s="37"/>
      <c r="F277" s="37"/>
      <c r="H277" s="38"/>
      <c r="I277" s="38"/>
      <c r="J277" s="38"/>
      <c r="K277" s="38"/>
      <c r="L277" s="59" t="s">
        <v>5</v>
      </c>
    </row>
    <row r="278" spans="2:12" ht="15" thickBot="1">
      <c r="B278" s="102" t="s">
        <v>43</v>
      </c>
      <c r="C278" s="105">
        <v>2015</v>
      </c>
      <c r="D278" s="106"/>
      <c r="E278" s="107"/>
      <c r="F278" s="105">
        <v>2016</v>
      </c>
      <c r="G278" s="106"/>
      <c r="H278" s="107"/>
      <c r="I278" s="105">
        <v>2017</v>
      </c>
      <c r="J278" s="106"/>
      <c r="K278" s="107"/>
      <c r="L278" s="108" t="s">
        <v>44</v>
      </c>
    </row>
    <row r="279" spans="2:12">
      <c r="B279" s="103"/>
      <c r="C279" s="79" t="s">
        <v>8</v>
      </c>
      <c r="D279" s="79" t="s">
        <v>9</v>
      </c>
      <c r="E279" s="79" t="s">
        <v>10</v>
      </c>
      <c r="F279" s="79" t="s">
        <v>8</v>
      </c>
      <c r="G279" s="79" t="s">
        <v>9</v>
      </c>
      <c r="H279" s="80" t="s">
        <v>10</v>
      </c>
      <c r="I279" s="79" t="s">
        <v>8</v>
      </c>
      <c r="J279" s="79" t="s">
        <v>9</v>
      </c>
      <c r="K279" s="80" t="s">
        <v>10</v>
      </c>
      <c r="L279" s="109"/>
    </row>
    <row r="280" spans="2:12" ht="15" thickBot="1">
      <c r="B280" s="104"/>
      <c r="C280" s="81" t="s">
        <v>11</v>
      </c>
      <c r="D280" s="81" t="s">
        <v>12</v>
      </c>
      <c r="E280" s="81" t="s">
        <v>13</v>
      </c>
      <c r="F280" s="81" t="s">
        <v>11</v>
      </c>
      <c r="G280" s="81" t="s">
        <v>12</v>
      </c>
      <c r="H280" s="82" t="s">
        <v>13</v>
      </c>
      <c r="I280" s="81" t="s">
        <v>11</v>
      </c>
      <c r="J280" s="81" t="s">
        <v>12</v>
      </c>
      <c r="K280" s="82" t="s">
        <v>13</v>
      </c>
      <c r="L280" s="110"/>
    </row>
    <row r="281" spans="2:12">
      <c r="B281" s="83" t="s">
        <v>45</v>
      </c>
      <c r="C281" s="5">
        <v>12.442</v>
      </c>
      <c r="D281" s="2">
        <v>30309.435782028613</v>
      </c>
      <c r="E281" s="5">
        <v>377.11</v>
      </c>
      <c r="F281" s="5">
        <v>2.5779999999999998</v>
      </c>
      <c r="G281" s="2">
        <v>28576.415826221881</v>
      </c>
      <c r="H281" s="14">
        <v>73.67</v>
      </c>
      <c r="I281" s="5">
        <v>4.008</v>
      </c>
      <c r="J281" s="2">
        <v>38672.654690618765</v>
      </c>
      <c r="K281" s="1">
        <v>155</v>
      </c>
      <c r="L281" s="87" t="s">
        <v>46</v>
      </c>
    </row>
    <row r="282" spans="2:12">
      <c r="B282" s="84" t="s">
        <v>47</v>
      </c>
      <c r="C282" s="6">
        <v>0.115</v>
      </c>
      <c r="D282" s="2">
        <v>29973.91304347826</v>
      </c>
      <c r="E282" s="6">
        <v>3.4470000000000001</v>
      </c>
      <c r="F282" s="6">
        <v>0.13800000000000001</v>
      </c>
      <c r="G282" s="2">
        <v>26543.478260869564</v>
      </c>
      <c r="H282" s="15">
        <v>3.6629999999999998</v>
      </c>
      <c r="I282" s="6">
        <v>0.14299999999999999</v>
      </c>
      <c r="J282" s="2">
        <v>34412.587412587418</v>
      </c>
      <c r="K282" s="15">
        <v>4.9210000000000003</v>
      </c>
      <c r="L282" s="88" t="s">
        <v>48</v>
      </c>
    </row>
    <row r="283" spans="2:12">
      <c r="B283" s="84" t="s">
        <v>49</v>
      </c>
      <c r="C283" s="6">
        <v>0</v>
      </c>
      <c r="D283" s="2">
        <v>0</v>
      </c>
      <c r="E283" s="6">
        <v>3.1E-2</v>
      </c>
      <c r="F283" s="6">
        <v>0</v>
      </c>
      <c r="G283" s="2">
        <v>0</v>
      </c>
      <c r="H283" s="15">
        <v>3.1E-2</v>
      </c>
      <c r="I283" s="15">
        <v>1E-3</v>
      </c>
      <c r="J283" s="2">
        <v>29000</v>
      </c>
      <c r="K283" s="15">
        <v>2.9000000000000001E-2</v>
      </c>
      <c r="L283" s="88" t="s">
        <v>50</v>
      </c>
    </row>
    <row r="284" spans="2:12">
      <c r="B284" s="84" t="s">
        <v>51</v>
      </c>
      <c r="C284" s="6">
        <v>22.9</v>
      </c>
      <c r="D284" s="2">
        <v>17467.248908296944</v>
      </c>
      <c r="E284" s="6">
        <v>400</v>
      </c>
      <c r="F284" s="6">
        <v>23.84</v>
      </c>
      <c r="G284" s="2">
        <v>18456.375838926175</v>
      </c>
      <c r="H284" s="15">
        <v>440</v>
      </c>
      <c r="I284" s="6">
        <v>24.56</v>
      </c>
      <c r="J284" s="2">
        <v>17100.97719869707</v>
      </c>
      <c r="K284" s="15">
        <v>420</v>
      </c>
      <c r="L284" s="88" t="s">
        <v>52</v>
      </c>
    </row>
    <row r="285" spans="2:12">
      <c r="B285" s="84" t="s">
        <v>53</v>
      </c>
      <c r="C285" s="6">
        <v>153.31269</v>
      </c>
      <c r="D285" s="2">
        <v>29609.922922883947</v>
      </c>
      <c r="E285" s="6">
        <v>4539.5769340000006</v>
      </c>
      <c r="F285" s="6">
        <v>156.30824999999999</v>
      </c>
      <c r="G285" s="2">
        <v>30450.578424363401</v>
      </c>
      <c r="H285" s="15">
        <v>4759.6766250000001</v>
      </c>
      <c r="I285" s="6">
        <v>148.72237999999999</v>
      </c>
      <c r="J285" s="2">
        <v>30973.162210018425</v>
      </c>
      <c r="K285" s="15">
        <v>4606.4023999999999</v>
      </c>
      <c r="L285" s="88" t="s">
        <v>54</v>
      </c>
    </row>
    <row r="286" spans="2:12">
      <c r="B286" s="84" t="s">
        <v>55</v>
      </c>
      <c r="C286" s="6">
        <v>17.158000000000001</v>
      </c>
      <c r="D286" s="6">
        <v>5187.8424058748105</v>
      </c>
      <c r="E286" s="6">
        <v>89.013000000000005</v>
      </c>
      <c r="F286" s="6">
        <v>17.192</v>
      </c>
      <c r="G286" s="6">
        <v>5189.972080037227</v>
      </c>
      <c r="H286" s="6">
        <v>89.225999999999999</v>
      </c>
      <c r="I286" s="6">
        <v>17.375</v>
      </c>
      <c r="J286" s="6">
        <v>5181.1223021582737</v>
      </c>
      <c r="K286" s="6">
        <v>90.022000000000006</v>
      </c>
      <c r="L286" s="88" t="s">
        <v>56</v>
      </c>
    </row>
    <row r="287" spans="2:12">
      <c r="B287" s="84" t="s">
        <v>57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88" t="s">
        <v>58</v>
      </c>
    </row>
    <row r="288" spans="2:12">
      <c r="B288" s="84" t="s">
        <v>59</v>
      </c>
      <c r="C288" s="6">
        <v>18.114000000000001</v>
      </c>
      <c r="D288" s="2">
        <v>26331.8979794634</v>
      </c>
      <c r="E288" s="6">
        <v>476.976</v>
      </c>
      <c r="F288" s="6">
        <v>16.579000000000001</v>
      </c>
      <c r="G288" s="2">
        <v>26103.625067856923</v>
      </c>
      <c r="H288" s="15">
        <v>432.77199999999999</v>
      </c>
      <c r="I288" s="6">
        <v>18.754999999999999</v>
      </c>
      <c r="J288" s="2">
        <v>25402.186083711011</v>
      </c>
      <c r="K288" s="15">
        <v>476.41800000000001</v>
      </c>
      <c r="L288" s="88" t="s">
        <v>60</v>
      </c>
    </row>
    <row r="289" spans="2:12">
      <c r="B289" s="84" t="s">
        <v>61</v>
      </c>
      <c r="C289" s="6">
        <v>43.26</v>
      </c>
      <c r="D289" s="2">
        <v>15025.427646786869</v>
      </c>
      <c r="E289" s="6">
        <v>650</v>
      </c>
      <c r="F289" s="6">
        <v>55.397999999999996</v>
      </c>
      <c r="G289" s="2">
        <v>11819.921296797718</v>
      </c>
      <c r="H289" s="15">
        <v>654.79999999999995</v>
      </c>
      <c r="I289" s="6">
        <v>55.769100000000002</v>
      </c>
      <c r="J289" s="2">
        <v>11826.610076189143</v>
      </c>
      <c r="K289" s="15">
        <v>659.55939999999998</v>
      </c>
      <c r="L289" s="88" t="s">
        <v>62</v>
      </c>
    </row>
    <row r="290" spans="2:12">
      <c r="B290" s="84" t="s">
        <v>63</v>
      </c>
      <c r="C290" s="6">
        <v>22.876000000000001</v>
      </c>
      <c r="D290" s="2">
        <v>22086.422451477531</v>
      </c>
      <c r="E290" s="6">
        <v>505.24900000000002</v>
      </c>
      <c r="F290" s="6">
        <v>22.369</v>
      </c>
      <c r="G290" s="2">
        <v>22682.462336268945</v>
      </c>
      <c r="H290" s="15">
        <v>507.38400000000001</v>
      </c>
      <c r="I290" s="6">
        <v>31.045999999999999</v>
      </c>
      <c r="J290" s="2">
        <v>19758.873929008569</v>
      </c>
      <c r="K290" s="15">
        <v>613.43399999999997</v>
      </c>
      <c r="L290" s="88" t="s">
        <v>64</v>
      </c>
    </row>
    <row r="291" spans="2:12">
      <c r="B291" s="84" t="s">
        <v>65</v>
      </c>
      <c r="C291" s="6">
        <v>10.617000000000001</v>
      </c>
      <c r="D291" s="2">
        <v>9580.1073749646803</v>
      </c>
      <c r="E291" s="6">
        <v>101.712</v>
      </c>
      <c r="F291" s="6">
        <v>10.548</v>
      </c>
      <c r="G291" s="2">
        <v>9627.9863481228676</v>
      </c>
      <c r="H291" s="15">
        <v>101.556</v>
      </c>
      <c r="I291" s="6">
        <v>10.617000000000001</v>
      </c>
      <c r="J291" s="2">
        <v>9608.175567486107</v>
      </c>
      <c r="K291" s="15">
        <v>102.01</v>
      </c>
      <c r="L291" s="88" t="s">
        <v>66</v>
      </c>
    </row>
    <row r="292" spans="2:12">
      <c r="B292" s="84" t="s">
        <v>67</v>
      </c>
      <c r="C292" s="6">
        <v>61</v>
      </c>
      <c r="D292" s="2">
        <v>26704.918032786885</v>
      </c>
      <c r="E292" s="6">
        <v>1629</v>
      </c>
      <c r="F292" s="6">
        <v>7.9470000000000001</v>
      </c>
      <c r="G292" s="2">
        <v>23996.728325154145</v>
      </c>
      <c r="H292" s="15">
        <v>190.702</v>
      </c>
      <c r="I292" s="6">
        <v>9.61</v>
      </c>
      <c r="J292" s="2">
        <v>27762.12278876171</v>
      </c>
      <c r="K292" s="15">
        <v>266.79399999999998</v>
      </c>
      <c r="L292" s="88" t="s">
        <v>68</v>
      </c>
    </row>
    <row r="293" spans="2:12">
      <c r="B293" s="84" t="s">
        <v>69</v>
      </c>
      <c r="C293" s="6">
        <v>1.0015000000000001</v>
      </c>
      <c r="D293" s="2">
        <v>26100.848726909637</v>
      </c>
      <c r="E293" s="6">
        <v>26.14</v>
      </c>
      <c r="F293" s="6">
        <v>0.72094000000000003</v>
      </c>
      <c r="G293" s="2">
        <v>26490.415291147667</v>
      </c>
      <c r="H293" s="15">
        <v>19.097999999999999</v>
      </c>
      <c r="I293" s="6">
        <v>0.7117</v>
      </c>
      <c r="J293" s="2">
        <v>26327.104116903185</v>
      </c>
      <c r="K293" s="15">
        <v>18.736999999999998</v>
      </c>
      <c r="L293" s="88" t="s">
        <v>70</v>
      </c>
    </row>
    <row r="294" spans="2:12">
      <c r="B294" s="84" t="s">
        <v>71</v>
      </c>
      <c r="C294" s="6">
        <v>1.4056</v>
      </c>
      <c r="D294" s="2">
        <v>46292.330677290833</v>
      </c>
      <c r="E294" s="6">
        <v>65.0685</v>
      </c>
      <c r="F294" s="6">
        <v>1.4251</v>
      </c>
      <c r="G294" s="2">
        <v>29771.945828362921</v>
      </c>
      <c r="H294" s="15">
        <v>42.427999999999997</v>
      </c>
      <c r="I294" s="6">
        <v>3.3498999999999999</v>
      </c>
      <c r="J294" s="2">
        <v>34062.539180274034</v>
      </c>
      <c r="K294" s="15">
        <v>114.1061</v>
      </c>
      <c r="L294" s="88" t="s">
        <v>72</v>
      </c>
    </row>
    <row r="295" spans="2:12">
      <c r="B295" s="84" t="s">
        <v>73</v>
      </c>
      <c r="C295" s="6">
        <v>7.0000000000000001E-3</v>
      </c>
      <c r="D295" s="6">
        <v>9857.1428571428569</v>
      </c>
      <c r="E295" s="6">
        <v>6.9000000000000006E-2</v>
      </c>
      <c r="F295" s="6">
        <v>7.0000000000000001E-3</v>
      </c>
      <c r="G295" s="2">
        <v>9857.1428571428569</v>
      </c>
      <c r="H295" s="15">
        <v>6.9000000000000006E-2</v>
      </c>
      <c r="I295" s="6">
        <v>3.0000000000000001E-3</v>
      </c>
      <c r="J295" s="2">
        <v>10666.666666666666</v>
      </c>
      <c r="K295" s="15">
        <v>3.2000000000000001E-2</v>
      </c>
      <c r="L295" s="88" t="s">
        <v>74</v>
      </c>
    </row>
    <row r="296" spans="2:12">
      <c r="B296" s="84" t="s">
        <v>75</v>
      </c>
      <c r="C296" s="6">
        <v>2.0920000000000001</v>
      </c>
      <c r="D296" s="2">
        <v>28434.99043977055</v>
      </c>
      <c r="E296" s="6">
        <v>59.485999999999997</v>
      </c>
      <c r="F296" s="6">
        <v>2.36</v>
      </c>
      <c r="G296" s="2">
        <v>28216.101694915254</v>
      </c>
      <c r="H296" s="15">
        <v>66.59</v>
      </c>
      <c r="I296" s="6">
        <v>1.0179</v>
      </c>
      <c r="J296" s="2">
        <v>55497.593083799977</v>
      </c>
      <c r="K296" s="15">
        <v>56.491</v>
      </c>
      <c r="L296" s="88" t="s">
        <v>76</v>
      </c>
    </row>
    <row r="297" spans="2:12">
      <c r="B297" s="84" t="s">
        <v>77</v>
      </c>
      <c r="C297" s="6">
        <v>22.102764180198061</v>
      </c>
      <c r="D297" s="2">
        <v>27739.501003523364</v>
      </c>
      <c r="E297" s="6">
        <v>613.11964915724445</v>
      </c>
      <c r="F297" s="6">
        <v>24.132000000000001</v>
      </c>
      <c r="G297" s="2">
        <v>28850.211337642959</v>
      </c>
      <c r="H297" s="15">
        <v>696.2133</v>
      </c>
      <c r="I297" s="6">
        <v>15.289</v>
      </c>
      <c r="J297" s="2">
        <v>25179.017594348879</v>
      </c>
      <c r="K297" s="15">
        <v>384.96199999999999</v>
      </c>
      <c r="L297" s="88" t="s">
        <v>78</v>
      </c>
    </row>
    <row r="298" spans="2:12">
      <c r="B298" s="84" t="s">
        <v>79</v>
      </c>
      <c r="C298" s="6">
        <v>16.97</v>
      </c>
      <c r="D298" s="2">
        <v>19828.226281673546</v>
      </c>
      <c r="E298" s="6">
        <v>336.48500000000001</v>
      </c>
      <c r="F298" s="6">
        <v>17.234999999999999</v>
      </c>
      <c r="G298" s="2">
        <v>19580.214679431389</v>
      </c>
      <c r="H298" s="15">
        <v>337.46499999999997</v>
      </c>
      <c r="I298" s="6">
        <v>17.79</v>
      </c>
      <c r="J298" s="2">
        <v>19644.631815626759</v>
      </c>
      <c r="K298" s="15">
        <v>349.47800000000001</v>
      </c>
      <c r="L298" s="88" t="s">
        <v>80</v>
      </c>
    </row>
    <row r="299" spans="2:12">
      <c r="B299" s="84" t="s">
        <v>81</v>
      </c>
      <c r="C299" s="6">
        <v>195.63054</v>
      </c>
      <c r="D299" s="2">
        <v>27417.626102754712</v>
      </c>
      <c r="E299" s="6">
        <v>5363.7249999999995</v>
      </c>
      <c r="F299" s="6">
        <v>164.25351343836886</v>
      </c>
      <c r="G299" s="2">
        <v>27387.535924386331</v>
      </c>
      <c r="H299" s="15">
        <v>4498.4989999999998</v>
      </c>
      <c r="I299" s="6">
        <v>180.393</v>
      </c>
      <c r="J299" s="2">
        <v>26828.164064015786</v>
      </c>
      <c r="K299" s="15">
        <v>4839.6130000000003</v>
      </c>
      <c r="L299" s="88" t="s">
        <v>82</v>
      </c>
    </row>
    <row r="300" spans="2:12">
      <c r="B300" s="84" t="s">
        <v>83</v>
      </c>
      <c r="C300" s="6">
        <v>65.415000000000006</v>
      </c>
      <c r="D300" s="2">
        <v>29691.829091187035</v>
      </c>
      <c r="E300" s="6">
        <v>1942.2910000000002</v>
      </c>
      <c r="F300" s="6">
        <v>60.307000000000002</v>
      </c>
      <c r="G300" s="2">
        <v>29178.669142885567</v>
      </c>
      <c r="H300" s="15">
        <v>1759.6779999999999</v>
      </c>
      <c r="I300" s="6">
        <v>65.091999999999999</v>
      </c>
      <c r="J300" s="2">
        <v>29804.246297548085</v>
      </c>
      <c r="K300" s="15">
        <v>1940.018</v>
      </c>
      <c r="L300" s="88" t="s">
        <v>84</v>
      </c>
    </row>
    <row r="301" spans="2:12">
      <c r="B301" s="84" t="s">
        <v>85</v>
      </c>
      <c r="C301" s="6">
        <v>3.2030000000000003</v>
      </c>
      <c r="D301" s="2">
        <v>2318.1392444583203</v>
      </c>
      <c r="E301" s="6">
        <v>7.4250000000000007</v>
      </c>
      <c r="F301" s="6">
        <v>3.1850000000000001</v>
      </c>
      <c r="G301" s="2">
        <v>2351.6483516483518</v>
      </c>
      <c r="H301" s="15">
        <v>7.49</v>
      </c>
      <c r="I301" s="6">
        <v>3.6429999999999998</v>
      </c>
      <c r="J301" s="2">
        <v>2747.7353829261597</v>
      </c>
      <c r="K301" s="15">
        <v>10.01</v>
      </c>
      <c r="L301" s="88" t="s">
        <v>86</v>
      </c>
    </row>
    <row r="302" spans="2:12" ht="15" thickBot="1">
      <c r="B302" s="85" t="s">
        <v>87</v>
      </c>
      <c r="C302" s="16">
        <v>21.477</v>
      </c>
      <c r="D302" s="2">
        <v>12939.702938026727</v>
      </c>
      <c r="E302" s="16">
        <v>277.90600000000001</v>
      </c>
      <c r="F302" s="16">
        <v>15.557</v>
      </c>
      <c r="G302" s="2">
        <v>15568.232949797517</v>
      </c>
      <c r="H302" s="17">
        <v>242.19499999999999</v>
      </c>
      <c r="I302" s="16">
        <v>15.368</v>
      </c>
      <c r="J302" s="2">
        <v>15645.887558563247</v>
      </c>
      <c r="K302" s="17">
        <v>240.446</v>
      </c>
      <c r="L302" s="89" t="s">
        <v>88</v>
      </c>
    </row>
    <row r="303" spans="2:12" ht="16.5" thickBot="1">
      <c r="B303" s="86" t="s">
        <v>383</v>
      </c>
      <c r="C303" s="90">
        <f>SUM(C281:C302)</f>
        <v>691.09909418019799</v>
      </c>
      <c r="D303" s="90">
        <f t="shared" ref="D303" si="49">E303/C303*1000</f>
        <v>25269.646900454056</v>
      </c>
      <c r="E303" s="90">
        <f>SUM(E281:E302)</f>
        <v>17463.830083157245</v>
      </c>
      <c r="F303" s="90">
        <f>SUM(F281:F302)</f>
        <v>602.0798034383688</v>
      </c>
      <c r="G303" s="90">
        <f t="shared" ref="G303" si="50">H303/F303*1000</f>
        <v>24786.092873031565</v>
      </c>
      <c r="H303" s="90">
        <f>SUM(H281:H302)</f>
        <v>14923.205924999998</v>
      </c>
      <c r="I303" s="90">
        <f>SUM(I281:I302)</f>
        <v>623.26398000000006</v>
      </c>
      <c r="J303" s="90">
        <f t="shared" ref="J303" si="51">K303/I303*1000</f>
        <v>24625.97453489932</v>
      </c>
      <c r="K303" s="90">
        <f>SUM(K281:K302)</f>
        <v>15348.482900000001</v>
      </c>
      <c r="L303" s="86" t="s">
        <v>385</v>
      </c>
    </row>
    <row r="304" spans="2:12" ht="16.5" thickBot="1">
      <c r="B304" s="86" t="s">
        <v>384</v>
      </c>
      <c r="C304" s="90">
        <v>64493.944000000003</v>
      </c>
      <c r="D304" s="90">
        <v>13494.480396484978</v>
      </c>
      <c r="E304" s="90">
        <v>870312.26300000004</v>
      </c>
      <c r="F304" s="90">
        <v>65557.354999999996</v>
      </c>
      <c r="G304" s="90">
        <v>13372.06475154466</v>
      </c>
      <c r="H304" s="90">
        <v>876637.196</v>
      </c>
      <c r="I304" s="90">
        <v>66966.168000000005</v>
      </c>
      <c r="J304" s="90">
        <v>13250.698427301379</v>
      </c>
      <c r="K304" s="90">
        <v>887348.49699999997</v>
      </c>
      <c r="L304" s="86" t="s">
        <v>382</v>
      </c>
    </row>
    <row r="311" spans="2:12">
      <c r="B311" s="35" t="s">
        <v>350</v>
      </c>
      <c r="C311" s="35"/>
      <c r="D311" s="35"/>
      <c r="E311" s="35"/>
      <c r="F311" s="35"/>
      <c r="H311" s="35"/>
      <c r="I311" s="35"/>
      <c r="J311" s="35"/>
      <c r="K311" s="35"/>
      <c r="L311" s="59" t="s">
        <v>351</v>
      </c>
    </row>
    <row r="312" spans="2:12">
      <c r="B312" s="35" t="s">
        <v>118</v>
      </c>
      <c r="C312" s="35"/>
      <c r="D312" s="35"/>
      <c r="E312" s="35"/>
      <c r="F312" s="35"/>
      <c r="H312" s="36"/>
      <c r="I312" s="36"/>
      <c r="J312" s="36"/>
      <c r="K312" s="36"/>
      <c r="L312" s="59" t="s">
        <v>119</v>
      </c>
    </row>
    <row r="313" spans="2:12" ht="15.75" customHeight="1" thickBot="1">
      <c r="B313" s="37" t="s">
        <v>4</v>
      </c>
      <c r="C313" s="37"/>
      <c r="D313" s="37"/>
      <c r="E313" s="37"/>
      <c r="F313" s="37"/>
      <c r="H313" s="38"/>
      <c r="I313" s="38"/>
      <c r="J313" s="38"/>
      <c r="K313" s="38"/>
      <c r="L313" s="59" t="s">
        <v>5</v>
      </c>
    </row>
    <row r="314" spans="2:12" ht="15" thickBot="1">
      <c r="B314" s="102" t="s">
        <v>43</v>
      </c>
      <c r="C314" s="105">
        <v>2015</v>
      </c>
      <c r="D314" s="106"/>
      <c r="E314" s="107"/>
      <c r="F314" s="105">
        <v>2016</v>
      </c>
      <c r="G314" s="106"/>
      <c r="H314" s="107"/>
      <c r="I314" s="105">
        <v>2017</v>
      </c>
      <c r="J314" s="106"/>
      <c r="K314" s="107"/>
      <c r="L314" s="108" t="s">
        <v>44</v>
      </c>
    </row>
    <row r="315" spans="2:12">
      <c r="B315" s="103"/>
      <c r="C315" s="79" t="s">
        <v>8</v>
      </c>
      <c r="D315" s="79" t="s">
        <v>9</v>
      </c>
      <c r="E315" s="79" t="s">
        <v>10</v>
      </c>
      <c r="F315" s="79" t="s">
        <v>8</v>
      </c>
      <c r="G315" s="79" t="s">
        <v>9</v>
      </c>
      <c r="H315" s="80" t="s">
        <v>10</v>
      </c>
      <c r="I315" s="79" t="s">
        <v>8</v>
      </c>
      <c r="J315" s="79" t="s">
        <v>9</v>
      </c>
      <c r="K315" s="80" t="s">
        <v>10</v>
      </c>
      <c r="L315" s="109"/>
    </row>
    <row r="316" spans="2:12" ht="15" thickBot="1">
      <c r="B316" s="104"/>
      <c r="C316" s="81" t="s">
        <v>11</v>
      </c>
      <c r="D316" s="81" t="s">
        <v>12</v>
      </c>
      <c r="E316" s="81" t="s">
        <v>13</v>
      </c>
      <c r="F316" s="81" t="s">
        <v>11</v>
      </c>
      <c r="G316" s="81" t="s">
        <v>12</v>
      </c>
      <c r="H316" s="82" t="s">
        <v>13</v>
      </c>
      <c r="I316" s="81" t="s">
        <v>11</v>
      </c>
      <c r="J316" s="81" t="s">
        <v>12</v>
      </c>
      <c r="K316" s="82" t="s">
        <v>13</v>
      </c>
      <c r="L316" s="110"/>
    </row>
    <row r="317" spans="2:12">
      <c r="B317" s="83" t="s">
        <v>45</v>
      </c>
      <c r="C317" s="5">
        <v>12.442</v>
      </c>
      <c r="D317" s="2">
        <v>30309.435782028613</v>
      </c>
      <c r="E317" s="5">
        <v>377.11</v>
      </c>
      <c r="F317" s="5">
        <v>2.5779999999999998</v>
      </c>
      <c r="G317" s="2">
        <v>28576.415826221881</v>
      </c>
      <c r="H317" s="14">
        <v>73.67</v>
      </c>
      <c r="I317" s="5">
        <v>4.008</v>
      </c>
      <c r="J317" s="2">
        <v>38672.654690618765</v>
      </c>
      <c r="K317" s="1">
        <v>155</v>
      </c>
      <c r="L317" s="87" t="s">
        <v>46</v>
      </c>
    </row>
    <row r="318" spans="2:12">
      <c r="B318" s="84" t="s">
        <v>47</v>
      </c>
      <c r="C318" s="6">
        <v>0.115</v>
      </c>
      <c r="D318" s="2">
        <v>29973.91304347826</v>
      </c>
      <c r="E318" s="6">
        <v>3.4470000000000001</v>
      </c>
      <c r="F318" s="6">
        <v>0.13800000000000001</v>
      </c>
      <c r="G318" s="2">
        <v>26543.478260869564</v>
      </c>
      <c r="H318" s="15">
        <v>3.6629999999999998</v>
      </c>
      <c r="I318" s="6">
        <v>0.14299999999999999</v>
      </c>
      <c r="J318" s="2">
        <v>34412.587412587418</v>
      </c>
      <c r="K318" s="15">
        <v>4.9210000000000003</v>
      </c>
      <c r="L318" s="88" t="s">
        <v>48</v>
      </c>
    </row>
    <row r="319" spans="2:12">
      <c r="B319" s="84" t="s">
        <v>49</v>
      </c>
      <c r="C319" s="6">
        <v>0</v>
      </c>
      <c r="D319" s="2">
        <v>0</v>
      </c>
      <c r="E319" s="6">
        <v>0</v>
      </c>
      <c r="F319" s="6">
        <v>0</v>
      </c>
      <c r="G319" s="2">
        <v>0</v>
      </c>
      <c r="H319" s="15">
        <v>0</v>
      </c>
      <c r="I319" s="15">
        <v>1E-3</v>
      </c>
      <c r="J319" s="2">
        <v>29000</v>
      </c>
      <c r="K319" s="15">
        <v>2.9000000000000001E-2</v>
      </c>
      <c r="L319" s="88" t="s">
        <v>50</v>
      </c>
    </row>
    <row r="320" spans="2:12">
      <c r="B320" s="84" t="s">
        <v>51</v>
      </c>
      <c r="C320" s="6">
        <v>22.9</v>
      </c>
      <c r="D320" s="2">
        <v>17467.248908296944</v>
      </c>
      <c r="E320" s="6">
        <v>400</v>
      </c>
      <c r="F320" s="6">
        <v>23.84</v>
      </c>
      <c r="G320" s="2">
        <v>18456.375838926175</v>
      </c>
      <c r="H320" s="15">
        <v>440</v>
      </c>
      <c r="I320" s="6">
        <v>24.56</v>
      </c>
      <c r="J320" s="2">
        <v>17100.97719869707</v>
      </c>
      <c r="K320" s="15">
        <v>420</v>
      </c>
      <c r="L320" s="88" t="s">
        <v>52</v>
      </c>
    </row>
    <row r="321" spans="2:12">
      <c r="B321" s="84" t="s">
        <v>53</v>
      </c>
      <c r="C321" s="6">
        <v>153.31269</v>
      </c>
      <c r="D321" s="2">
        <v>29609.922922883947</v>
      </c>
      <c r="E321" s="6">
        <v>4539.5769340000006</v>
      </c>
      <c r="F321" s="6">
        <v>156.30824999999999</v>
      </c>
      <c r="G321" s="2">
        <v>30450.578424363401</v>
      </c>
      <c r="H321" s="15">
        <v>4759.6766250000001</v>
      </c>
      <c r="I321" s="6">
        <v>148.72237999999999</v>
      </c>
      <c r="J321" s="2">
        <v>30973.162210018425</v>
      </c>
      <c r="K321" s="15">
        <v>4606.4023999999999</v>
      </c>
      <c r="L321" s="88" t="s">
        <v>54</v>
      </c>
    </row>
    <row r="322" spans="2:12">
      <c r="B322" s="84" t="s">
        <v>55</v>
      </c>
      <c r="C322" s="6">
        <v>4.4999999999999998E-2</v>
      </c>
      <c r="D322" s="6">
        <v>14911.111111111113</v>
      </c>
      <c r="E322" s="6">
        <v>0.67100000000000004</v>
      </c>
      <c r="F322" s="6">
        <v>4.1000000000000002E-2</v>
      </c>
      <c r="G322" s="6">
        <v>15097.560975609756</v>
      </c>
      <c r="H322" s="6">
        <v>0.61899999999999999</v>
      </c>
      <c r="I322" s="6">
        <v>0.04</v>
      </c>
      <c r="J322" s="6">
        <v>14950</v>
      </c>
      <c r="K322" s="6">
        <v>0.59799999999999998</v>
      </c>
      <c r="L322" s="88" t="s">
        <v>56</v>
      </c>
    </row>
    <row r="323" spans="2:12">
      <c r="B323" s="84" t="s">
        <v>57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/>
      <c r="J323" s="6">
        <v>0</v>
      </c>
      <c r="K323" s="6"/>
      <c r="L323" s="88" t="s">
        <v>58</v>
      </c>
    </row>
    <row r="324" spans="2:12">
      <c r="B324" s="84" t="s">
        <v>59</v>
      </c>
      <c r="C324" s="6">
        <v>18.114000000000001</v>
      </c>
      <c r="D324" s="2">
        <v>26331.8979794634</v>
      </c>
      <c r="E324" s="6">
        <v>476.976</v>
      </c>
      <c r="F324" s="6">
        <v>16.579000000000001</v>
      </c>
      <c r="G324" s="2">
        <v>26103.625067856923</v>
      </c>
      <c r="H324" s="15">
        <v>432.77199999999999</v>
      </c>
      <c r="I324" s="6">
        <v>18.754999999999999</v>
      </c>
      <c r="J324" s="2">
        <v>25402.186083711011</v>
      </c>
      <c r="K324" s="15">
        <v>476.41800000000001</v>
      </c>
      <c r="L324" s="88" t="s">
        <v>60</v>
      </c>
    </row>
    <row r="325" spans="2:12">
      <c r="B325" s="84" t="s">
        <v>61</v>
      </c>
      <c r="C325" s="6">
        <v>26.88</v>
      </c>
      <c r="D325" s="2">
        <v>15364.583333333334</v>
      </c>
      <c r="E325" s="6">
        <v>413</v>
      </c>
      <c r="F325" s="6">
        <v>31.373999999999999</v>
      </c>
      <c r="G325" s="2">
        <v>13237.075285268058</v>
      </c>
      <c r="H325" s="15">
        <v>415.3</v>
      </c>
      <c r="I325" s="6">
        <v>31.625</v>
      </c>
      <c r="J325" s="2">
        <v>13237.071936758895</v>
      </c>
      <c r="K325" s="15">
        <v>418.62240000000003</v>
      </c>
      <c r="L325" s="88" t="s">
        <v>62</v>
      </c>
    </row>
    <row r="326" spans="2:12">
      <c r="B326" s="84" t="s">
        <v>63</v>
      </c>
      <c r="C326" s="6">
        <v>22.876000000000001</v>
      </c>
      <c r="D326" s="2">
        <v>22086.422451477531</v>
      </c>
      <c r="E326" s="6">
        <v>505.24900000000002</v>
      </c>
      <c r="F326" s="6">
        <v>22.369</v>
      </c>
      <c r="G326" s="2">
        <v>22682.462336268945</v>
      </c>
      <c r="H326" s="15">
        <v>507.38400000000001</v>
      </c>
      <c r="I326" s="6">
        <v>31.045999999999999</v>
      </c>
      <c r="J326" s="2">
        <v>19758.873929008569</v>
      </c>
      <c r="K326" s="15">
        <v>613.43399999999997</v>
      </c>
      <c r="L326" s="88" t="s">
        <v>64</v>
      </c>
    </row>
    <row r="327" spans="2:12">
      <c r="B327" s="84" t="s">
        <v>65</v>
      </c>
      <c r="C327" s="6">
        <v>0</v>
      </c>
      <c r="D327" s="2">
        <v>0</v>
      </c>
      <c r="E327" s="6">
        <v>0</v>
      </c>
      <c r="F327" s="6">
        <v>0</v>
      </c>
      <c r="G327" s="2">
        <v>0</v>
      </c>
      <c r="H327" s="15">
        <v>0</v>
      </c>
      <c r="I327" s="6"/>
      <c r="J327" s="2">
        <v>0</v>
      </c>
      <c r="K327" s="15"/>
      <c r="L327" s="88" t="s">
        <v>66</v>
      </c>
    </row>
    <row r="328" spans="2:12">
      <c r="B328" s="84" t="s">
        <v>67</v>
      </c>
      <c r="C328" s="6">
        <v>61</v>
      </c>
      <c r="D328" s="2">
        <v>26704.918032786885</v>
      </c>
      <c r="E328" s="6">
        <v>1629</v>
      </c>
      <c r="F328" s="6">
        <v>7.9470000000000001</v>
      </c>
      <c r="G328" s="2">
        <v>23996.728325154145</v>
      </c>
      <c r="H328" s="15">
        <v>190.702</v>
      </c>
      <c r="I328" s="6">
        <v>9.61</v>
      </c>
      <c r="J328" s="2">
        <v>27762.12278876171</v>
      </c>
      <c r="K328" s="15">
        <v>266.79399999999998</v>
      </c>
      <c r="L328" s="88" t="s">
        <v>68</v>
      </c>
    </row>
    <row r="329" spans="2:12">
      <c r="B329" s="84" t="s">
        <v>69</v>
      </c>
      <c r="C329" s="6">
        <v>0.87485999999999997</v>
      </c>
      <c r="D329" s="2">
        <v>26449.946277118626</v>
      </c>
      <c r="E329" s="6">
        <v>23.14</v>
      </c>
      <c r="F329" s="6">
        <v>0.59430000000000005</v>
      </c>
      <c r="G329" s="2">
        <v>27087.329631499237</v>
      </c>
      <c r="H329" s="15">
        <v>16.097999999999999</v>
      </c>
      <c r="I329" s="6">
        <v>0.58499999999999996</v>
      </c>
      <c r="J329" s="2">
        <v>26900.854700854703</v>
      </c>
      <c r="K329" s="15">
        <v>15.737</v>
      </c>
      <c r="L329" s="88" t="s">
        <v>70</v>
      </c>
    </row>
    <row r="330" spans="2:12">
      <c r="B330" s="84" t="s">
        <v>71</v>
      </c>
      <c r="C330" s="6">
        <v>1.4056</v>
      </c>
      <c r="D330" s="2">
        <v>46292.330677290833</v>
      </c>
      <c r="E330" s="6">
        <v>65.0685</v>
      </c>
      <c r="F330" s="6">
        <v>1.4251</v>
      </c>
      <c r="G330" s="2">
        <v>29771.945828362925</v>
      </c>
      <c r="H330" s="15">
        <v>42.428000000000004</v>
      </c>
      <c r="I330" s="6">
        <v>3.3498999999999999</v>
      </c>
      <c r="J330" s="2">
        <v>34062.539180274034</v>
      </c>
      <c r="K330" s="15">
        <v>114.1061</v>
      </c>
      <c r="L330" s="88" t="s">
        <v>72</v>
      </c>
    </row>
    <row r="331" spans="2:12">
      <c r="B331" s="84" t="s">
        <v>73</v>
      </c>
      <c r="C331" s="6">
        <v>7.0000000000000001E-3</v>
      </c>
      <c r="D331" s="6">
        <v>9857.1428571428569</v>
      </c>
      <c r="E331" s="6">
        <v>6.9000000000000006E-2</v>
      </c>
      <c r="F331" s="6">
        <v>7.0000000000000001E-3</v>
      </c>
      <c r="G331" s="2">
        <v>9857.1428571428569</v>
      </c>
      <c r="H331" s="15">
        <v>6.9000000000000006E-2</v>
      </c>
      <c r="I331" s="6">
        <v>3.0000000000000001E-3</v>
      </c>
      <c r="J331" s="2">
        <v>10666.666666666666</v>
      </c>
      <c r="K331" s="15">
        <v>3.2000000000000001E-2</v>
      </c>
      <c r="L331" s="88" t="s">
        <v>74</v>
      </c>
    </row>
    <row r="332" spans="2:12">
      <c r="B332" s="84" t="s">
        <v>75</v>
      </c>
      <c r="C332" s="6">
        <v>2.0920000000000001</v>
      </c>
      <c r="D332" s="2">
        <v>28434.99043977055</v>
      </c>
      <c r="E332" s="6">
        <v>59.485999999999997</v>
      </c>
      <c r="F332" s="6">
        <v>2.36</v>
      </c>
      <c r="G332" s="2">
        <v>28216.101694915254</v>
      </c>
      <c r="H332" s="15">
        <v>66.59</v>
      </c>
      <c r="I332" s="6">
        <v>0.86170000000000002</v>
      </c>
      <c r="J332" s="2">
        <v>59519.554369270038</v>
      </c>
      <c r="K332" s="15">
        <v>51.287999999999997</v>
      </c>
      <c r="L332" s="88" t="s">
        <v>76</v>
      </c>
    </row>
    <row r="333" spans="2:12">
      <c r="B333" s="84" t="s">
        <v>77</v>
      </c>
      <c r="C333" s="6">
        <v>22.102764180198061</v>
      </c>
      <c r="D333" s="2">
        <v>27739.501003523364</v>
      </c>
      <c r="E333" s="6">
        <v>613.11964915724445</v>
      </c>
      <c r="F333" s="6">
        <v>24.132000000000001</v>
      </c>
      <c r="G333" s="2">
        <v>28850.211337642959</v>
      </c>
      <c r="H333" s="15">
        <v>696.2133</v>
      </c>
      <c r="I333" s="6">
        <v>15.289</v>
      </c>
      <c r="J333" s="2">
        <v>25179.017594348879</v>
      </c>
      <c r="K333" s="15">
        <v>384.96199999999999</v>
      </c>
      <c r="L333" s="88" t="s">
        <v>78</v>
      </c>
    </row>
    <row r="334" spans="2:12">
      <c r="B334" s="84" t="s">
        <v>79</v>
      </c>
      <c r="C334" s="6">
        <v>16.97</v>
      </c>
      <c r="D334" s="2">
        <v>19828.226281673546</v>
      </c>
      <c r="E334" s="6">
        <v>336.48500000000001</v>
      </c>
      <c r="F334" s="6">
        <v>17.234999999999999</v>
      </c>
      <c r="G334" s="2">
        <v>19580.214679431389</v>
      </c>
      <c r="H334" s="15">
        <v>337.46499999999997</v>
      </c>
      <c r="I334" s="6">
        <v>17.79</v>
      </c>
      <c r="J334" s="2">
        <v>19644.631815626759</v>
      </c>
      <c r="K334" s="15">
        <v>349.47800000000001</v>
      </c>
      <c r="L334" s="88" t="s">
        <v>80</v>
      </c>
    </row>
    <row r="335" spans="2:12">
      <c r="B335" s="84" t="s">
        <v>81</v>
      </c>
      <c r="C335" s="6">
        <v>183.70212000000001</v>
      </c>
      <c r="D335" s="2">
        <v>26975.437191470624</v>
      </c>
      <c r="E335" s="6">
        <v>4955.4449999999997</v>
      </c>
      <c r="F335" s="6">
        <v>152.47451343836886</v>
      </c>
      <c r="G335" s="2">
        <v>26975</v>
      </c>
      <c r="H335" s="15">
        <v>4113</v>
      </c>
      <c r="I335" s="6">
        <v>163.93899999999999</v>
      </c>
      <c r="J335" s="2">
        <v>26384.679667437278</v>
      </c>
      <c r="K335" s="15">
        <v>4325.4780000000001</v>
      </c>
      <c r="L335" s="88" t="s">
        <v>82</v>
      </c>
    </row>
    <row r="336" spans="2:12">
      <c r="B336" s="84" t="s">
        <v>83</v>
      </c>
      <c r="C336" s="6">
        <v>64.515000000000001</v>
      </c>
      <c r="D336" s="2">
        <v>29829.18701077269</v>
      </c>
      <c r="E336" s="6">
        <v>1924.43</v>
      </c>
      <c r="F336" s="6">
        <v>59.435000000000002</v>
      </c>
      <c r="G336" s="2">
        <v>29336.535711281231</v>
      </c>
      <c r="H336" s="15">
        <v>1743.617</v>
      </c>
      <c r="I336" s="6">
        <v>64.293000000000006</v>
      </c>
      <c r="J336" s="2">
        <v>29939.044686046691</v>
      </c>
      <c r="K336" s="15">
        <v>1924.8710000000001</v>
      </c>
      <c r="L336" s="88" t="s">
        <v>84</v>
      </c>
    </row>
    <row r="337" spans="2:12">
      <c r="B337" s="84" t="s">
        <v>85</v>
      </c>
      <c r="C337" s="6">
        <v>0.38</v>
      </c>
      <c r="D337" s="2">
        <v>5876.3157894736842</v>
      </c>
      <c r="E337" s="6">
        <v>2.2330000000000001</v>
      </c>
      <c r="F337" s="6">
        <v>0.39100000000000001</v>
      </c>
      <c r="G337" s="2">
        <v>5966.7519181585685</v>
      </c>
      <c r="H337" s="15">
        <v>2.3330000000000002</v>
      </c>
      <c r="I337" s="6">
        <v>0.38600000000000001</v>
      </c>
      <c r="J337" s="2">
        <v>6028.4974093264245</v>
      </c>
      <c r="K337" s="15">
        <v>2.327</v>
      </c>
      <c r="L337" s="88" t="s">
        <v>86</v>
      </c>
    </row>
    <row r="338" spans="2:12" ht="15" thickBot="1">
      <c r="B338" s="85" t="s">
        <v>87</v>
      </c>
      <c r="C338" s="16">
        <v>21.436</v>
      </c>
      <c r="D338" s="2">
        <v>12947.704795670836</v>
      </c>
      <c r="E338" s="16">
        <v>277.54700000000003</v>
      </c>
      <c r="F338" s="16">
        <v>15.557</v>
      </c>
      <c r="G338" s="2">
        <v>15568.232949797517</v>
      </c>
      <c r="H338" s="17">
        <v>242.19499999999999</v>
      </c>
      <c r="I338" s="16">
        <v>15.368</v>
      </c>
      <c r="J338" s="2">
        <v>15645.887558563247</v>
      </c>
      <c r="K338" s="17">
        <v>240.446</v>
      </c>
      <c r="L338" s="89" t="s">
        <v>88</v>
      </c>
    </row>
    <row r="339" spans="2:12" ht="16.5" thickBot="1">
      <c r="B339" s="86" t="s">
        <v>383</v>
      </c>
      <c r="C339" s="90">
        <f>SUM(C317:C338)</f>
        <v>631.17003418019806</v>
      </c>
      <c r="D339" s="90">
        <f t="shared" ref="D339" si="52">E339/C339*1000</f>
        <v>26303.614215020516</v>
      </c>
      <c r="E339" s="90">
        <f>SUM(E317:E338)</f>
        <v>16602.053083157243</v>
      </c>
      <c r="F339" s="90">
        <f>SUM(F317:F338)</f>
        <v>534.78516343836884</v>
      </c>
      <c r="G339" s="90">
        <f t="shared" ref="G339" si="53">H339/F339*1000</f>
        <v>26335.425677199222</v>
      </c>
      <c r="H339" s="90">
        <f>SUM(H317:H338)</f>
        <v>14083.794925000002</v>
      </c>
      <c r="I339" s="90">
        <f>SUM(I317:I338)</f>
        <v>550.37497999999994</v>
      </c>
      <c r="J339" s="90">
        <f t="shared" ref="J339" si="54">K339/I339*1000</f>
        <v>26111.186776695413</v>
      </c>
      <c r="K339" s="90">
        <f>SUM(K317:K338)</f>
        <v>14370.9439</v>
      </c>
      <c r="L339" s="86" t="s">
        <v>385</v>
      </c>
    </row>
    <row r="340" spans="2:12" ht="16.5" thickBot="1">
      <c r="B340" s="86" t="s">
        <v>384</v>
      </c>
      <c r="C340" s="90">
        <v>18913.867999999999</v>
      </c>
      <c r="D340" s="90">
        <v>19910.101572031701</v>
      </c>
      <c r="E340" s="90">
        <v>376577.033</v>
      </c>
      <c r="F340" s="90">
        <v>19077.48</v>
      </c>
      <c r="G340" s="90">
        <v>19617.479562290198</v>
      </c>
      <c r="H340" s="90">
        <v>374252.07400000002</v>
      </c>
      <c r="I340" s="90">
        <v>19302.642</v>
      </c>
      <c r="J340" s="90">
        <v>20110.753439865901</v>
      </c>
      <c r="K340" s="90">
        <v>388190.674</v>
      </c>
      <c r="L340" s="86" t="s">
        <v>382</v>
      </c>
    </row>
    <row r="344" spans="2:12">
      <c r="B344" s="35" t="s">
        <v>352</v>
      </c>
      <c r="C344" s="35"/>
      <c r="D344" s="35"/>
      <c r="E344" s="35"/>
      <c r="F344" s="35"/>
      <c r="H344" s="35"/>
      <c r="I344" s="35"/>
      <c r="J344" s="35"/>
      <c r="K344" s="35"/>
      <c r="L344" s="59" t="s">
        <v>353</v>
      </c>
    </row>
    <row r="345" spans="2:12" ht="15" customHeight="1">
      <c r="B345" s="35" t="s">
        <v>122</v>
      </c>
      <c r="C345" s="35"/>
      <c r="D345" s="35"/>
      <c r="E345" s="35"/>
      <c r="F345" s="35"/>
      <c r="H345" s="36"/>
      <c r="I345" s="36"/>
      <c r="J345" s="36"/>
      <c r="K345" s="36"/>
      <c r="L345" s="59" t="s">
        <v>123</v>
      </c>
    </row>
    <row r="346" spans="2:12" ht="15.75" customHeight="1" thickBot="1">
      <c r="B346" s="37" t="s">
        <v>4</v>
      </c>
      <c r="C346" s="37"/>
      <c r="D346" s="37"/>
      <c r="E346" s="37"/>
      <c r="F346" s="37"/>
      <c r="H346" s="38"/>
      <c r="I346" s="38"/>
      <c r="J346" s="38"/>
      <c r="K346" s="38"/>
      <c r="L346" s="59" t="s">
        <v>5</v>
      </c>
    </row>
    <row r="347" spans="2:12" ht="15" thickBot="1">
      <c r="B347" s="102" t="s">
        <v>43</v>
      </c>
      <c r="C347" s="105">
        <v>2015</v>
      </c>
      <c r="D347" s="106"/>
      <c r="E347" s="107"/>
      <c r="F347" s="105">
        <v>2016</v>
      </c>
      <c r="G347" s="106"/>
      <c r="H347" s="107"/>
      <c r="I347" s="105">
        <v>2017</v>
      </c>
      <c r="J347" s="106"/>
      <c r="K347" s="107"/>
      <c r="L347" s="108" t="s">
        <v>44</v>
      </c>
    </row>
    <row r="348" spans="2:12">
      <c r="B348" s="103"/>
      <c r="C348" s="79" t="s">
        <v>8</v>
      </c>
      <c r="D348" s="79" t="s">
        <v>9</v>
      </c>
      <c r="E348" s="79" t="s">
        <v>10</v>
      </c>
      <c r="F348" s="79" t="s">
        <v>8</v>
      </c>
      <c r="G348" s="79" t="s">
        <v>9</v>
      </c>
      <c r="H348" s="80" t="s">
        <v>10</v>
      </c>
      <c r="I348" s="79" t="s">
        <v>8</v>
      </c>
      <c r="J348" s="79" t="s">
        <v>9</v>
      </c>
      <c r="K348" s="80" t="s">
        <v>10</v>
      </c>
      <c r="L348" s="109"/>
    </row>
    <row r="349" spans="2:12" ht="15" thickBot="1">
      <c r="B349" s="104"/>
      <c r="C349" s="81" t="s">
        <v>11</v>
      </c>
      <c r="D349" s="81" t="s">
        <v>12</v>
      </c>
      <c r="E349" s="81" t="s">
        <v>13</v>
      </c>
      <c r="F349" s="81" t="s">
        <v>11</v>
      </c>
      <c r="G349" s="81" t="s">
        <v>12</v>
      </c>
      <c r="H349" s="82" t="s">
        <v>13</v>
      </c>
      <c r="I349" s="81" t="s">
        <v>11</v>
      </c>
      <c r="J349" s="81" t="s">
        <v>12</v>
      </c>
      <c r="K349" s="82" t="s">
        <v>13</v>
      </c>
      <c r="L349" s="110"/>
    </row>
    <row r="350" spans="2:12">
      <c r="B350" s="83" t="s">
        <v>45</v>
      </c>
      <c r="C350" s="5">
        <v>0</v>
      </c>
      <c r="D350" s="2">
        <v>0</v>
      </c>
      <c r="E350" s="5">
        <v>0</v>
      </c>
      <c r="F350" s="5">
        <v>0</v>
      </c>
      <c r="G350" s="2">
        <v>0</v>
      </c>
      <c r="H350" s="14">
        <v>0</v>
      </c>
      <c r="I350" s="5">
        <f>I281-I317</f>
        <v>0</v>
      </c>
      <c r="J350" s="2">
        <v>0</v>
      </c>
      <c r="K350" s="1">
        <f>K281-K317</f>
        <v>0</v>
      </c>
      <c r="L350" s="87" t="s">
        <v>46</v>
      </c>
    </row>
    <row r="351" spans="2:12">
      <c r="B351" s="84" t="s">
        <v>47</v>
      </c>
      <c r="C351" s="6">
        <v>0</v>
      </c>
      <c r="D351" s="2">
        <v>0</v>
      </c>
      <c r="E351" s="6">
        <v>0</v>
      </c>
      <c r="F351" s="6">
        <v>0</v>
      </c>
      <c r="G351" s="2">
        <v>0</v>
      </c>
      <c r="H351" s="15">
        <v>0</v>
      </c>
      <c r="I351" s="6">
        <f t="shared" ref="I351:K371" si="55">I282-I318</f>
        <v>0</v>
      </c>
      <c r="J351" s="2">
        <v>0</v>
      </c>
      <c r="K351" s="15">
        <f t="shared" si="55"/>
        <v>0</v>
      </c>
      <c r="L351" s="88" t="s">
        <v>48</v>
      </c>
    </row>
    <row r="352" spans="2:12">
      <c r="B352" s="84" t="s">
        <v>49</v>
      </c>
      <c r="C352" s="6">
        <v>0</v>
      </c>
      <c r="D352" s="2">
        <v>0</v>
      </c>
      <c r="E352" s="6">
        <v>0</v>
      </c>
      <c r="F352" s="6">
        <v>0</v>
      </c>
      <c r="G352" s="2">
        <v>0</v>
      </c>
      <c r="H352" s="15">
        <v>0</v>
      </c>
      <c r="I352" s="15">
        <f t="shared" si="55"/>
        <v>0</v>
      </c>
      <c r="J352" s="2">
        <v>0</v>
      </c>
      <c r="K352" s="15">
        <f t="shared" si="55"/>
        <v>0</v>
      </c>
      <c r="L352" s="88" t="s">
        <v>50</v>
      </c>
    </row>
    <row r="353" spans="2:12">
      <c r="B353" s="84" t="s">
        <v>51</v>
      </c>
      <c r="C353" s="6">
        <v>0</v>
      </c>
      <c r="D353" s="2">
        <v>0</v>
      </c>
      <c r="E353" s="6">
        <v>0</v>
      </c>
      <c r="F353" s="6">
        <v>0</v>
      </c>
      <c r="G353" s="2">
        <v>0</v>
      </c>
      <c r="H353" s="15">
        <v>0</v>
      </c>
      <c r="I353" s="6">
        <f t="shared" si="55"/>
        <v>0</v>
      </c>
      <c r="J353" s="2">
        <v>0</v>
      </c>
      <c r="K353" s="15">
        <f t="shared" si="55"/>
        <v>0</v>
      </c>
      <c r="L353" s="88" t="s">
        <v>52</v>
      </c>
    </row>
    <row r="354" spans="2:12">
      <c r="B354" s="84" t="s">
        <v>53</v>
      </c>
      <c r="C354" s="6">
        <v>0</v>
      </c>
      <c r="D354" s="2">
        <v>0</v>
      </c>
      <c r="E354" s="6">
        <v>0</v>
      </c>
      <c r="F354" s="6">
        <v>0</v>
      </c>
      <c r="G354" s="2">
        <v>0</v>
      </c>
      <c r="H354" s="15">
        <v>0</v>
      </c>
      <c r="I354" s="6">
        <v>0</v>
      </c>
      <c r="J354" s="2">
        <v>0</v>
      </c>
      <c r="K354" s="15">
        <v>0</v>
      </c>
      <c r="L354" s="88" t="s">
        <v>54</v>
      </c>
    </row>
    <row r="355" spans="2:12">
      <c r="B355" s="84" t="s">
        <v>55</v>
      </c>
      <c r="C355" s="6">
        <v>17.113</v>
      </c>
      <c r="D355" s="6">
        <v>5162.2742943960729</v>
      </c>
      <c r="E355" s="6">
        <v>88.341999999999999</v>
      </c>
      <c r="F355" s="6">
        <v>17.151</v>
      </c>
      <c r="G355" s="6">
        <v>5166.2876800186577</v>
      </c>
      <c r="H355" s="6">
        <v>88.606999999999999</v>
      </c>
      <c r="I355" s="6">
        <f t="shared" si="55"/>
        <v>17.335000000000001</v>
      </c>
      <c r="J355" s="6">
        <f t="shared" ref="J355:J373" si="56">K355/I355*1000</f>
        <v>5158.5809056821463</v>
      </c>
      <c r="K355" s="6">
        <f t="shared" si="55"/>
        <v>89.424000000000007</v>
      </c>
      <c r="L355" s="88" t="s">
        <v>56</v>
      </c>
    </row>
    <row r="356" spans="2:12">
      <c r="B356" s="84" t="s">
        <v>57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f t="shared" si="55"/>
        <v>0</v>
      </c>
      <c r="J356" s="6">
        <v>0</v>
      </c>
      <c r="K356" s="6">
        <f t="shared" si="55"/>
        <v>0</v>
      </c>
      <c r="L356" s="88" t="s">
        <v>58</v>
      </c>
    </row>
    <row r="357" spans="2:12">
      <c r="B357" s="84" t="s">
        <v>59</v>
      </c>
      <c r="C357" s="6">
        <v>0</v>
      </c>
      <c r="D357" s="2">
        <v>0</v>
      </c>
      <c r="E357" s="6">
        <v>0</v>
      </c>
      <c r="F357" s="6">
        <v>0</v>
      </c>
      <c r="G357" s="2">
        <v>0</v>
      </c>
      <c r="H357" s="15">
        <v>0</v>
      </c>
      <c r="I357" s="6">
        <f t="shared" si="55"/>
        <v>0</v>
      </c>
      <c r="J357" s="2">
        <v>0</v>
      </c>
      <c r="K357" s="15">
        <f t="shared" si="55"/>
        <v>0</v>
      </c>
      <c r="L357" s="88" t="s">
        <v>60</v>
      </c>
    </row>
    <row r="358" spans="2:12">
      <c r="B358" s="84" t="s">
        <v>61</v>
      </c>
      <c r="C358" s="6">
        <v>16.38</v>
      </c>
      <c r="D358" s="2">
        <v>14468.864468864469</v>
      </c>
      <c r="E358" s="6">
        <v>237</v>
      </c>
      <c r="F358" s="6">
        <v>24.024000000000001</v>
      </c>
      <c r="G358" s="2">
        <v>9969.1974691974701</v>
      </c>
      <c r="H358" s="15">
        <v>239.5</v>
      </c>
      <c r="I358" s="6">
        <v>24.144099999999998</v>
      </c>
      <c r="J358" s="2">
        <f t="shared" si="56"/>
        <v>9979.1253349679628</v>
      </c>
      <c r="K358" s="15">
        <f t="shared" si="55"/>
        <v>240.93699999999995</v>
      </c>
      <c r="L358" s="88" t="s">
        <v>62</v>
      </c>
    </row>
    <row r="359" spans="2:12">
      <c r="B359" s="84" t="s">
        <v>63</v>
      </c>
      <c r="C359" s="6">
        <v>0</v>
      </c>
      <c r="D359" s="2">
        <v>0</v>
      </c>
      <c r="E359" s="6">
        <v>0</v>
      </c>
      <c r="F359" s="6">
        <v>0</v>
      </c>
      <c r="G359" s="2">
        <v>0</v>
      </c>
      <c r="H359" s="15">
        <v>0</v>
      </c>
      <c r="I359" s="6">
        <f t="shared" si="55"/>
        <v>0</v>
      </c>
      <c r="J359" s="2">
        <v>0</v>
      </c>
      <c r="K359" s="15">
        <f t="shared" si="55"/>
        <v>0</v>
      </c>
      <c r="L359" s="88" t="s">
        <v>64</v>
      </c>
    </row>
    <row r="360" spans="2:12">
      <c r="B360" s="84" t="s">
        <v>65</v>
      </c>
      <c r="C360" s="6">
        <v>10.617000000000001</v>
      </c>
      <c r="D360" s="2">
        <v>9580.1073749646803</v>
      </c>
      <c r="E360" s="6">
        <v>101.712</v>
      </c>
      <c r="F360" s="6">
        <v>10.548</v>
      </c>
      <c r="G360" s="2">
        <v>9627.9863481228676</v>
      </c>
      <c r="H360" s="15">
        <v>101.556</v>
      </c>
      <c r="I360" s="6">
        <f t="shared" si="55"/>
        <v>10.617000000000001</v>
      </c>
      <c r="J360" s="2">
        <f t="shared" si="56"/>
        <v>9608.175567486107</v>
      </c>
      <c r="K360" s="15">
        <f t="shared" si="55"/>
        <v>102.01</v>
      </c>
      <c r="L360" s="88" t="s">
        <v>66</v>
      </c>
    </row>
    <row r="361" spans="2:12">
      <c r="B361" s="84" t="s">
        <v>67</v>
      </c>
      <c r="C361" s="6">
        <v>0</v>
      </c>
      <c r="D361" s="2">
        <v>0</v>
      </c>
      <c r="E361" s="6">
        <v>0</v>
      </c>
      <c r="F361" s="6">
        <v>0</v>
      </c>
      <c r="G361" s="2">
        <v>0</v>
      </c>
      <c r="H361" s="15">
        <v>0</v>
      </c>
      <c r="I361" s="6">
        <f t="shared" si="55"/>
        <v>0</v>
      </c>
      <c r="J361" s="2">
        <v>0</v>
      </c>
      <c r="K361" s="15">
        <f t="shared" si="55"/>
        <v>0</v>
      </c>
      <c r="L361" s="88" t="s">
        <v>68</v>
      </c>
    </row>
    <row r="362" spans="2:12">
      <c r="B362" s="84" t="s">
        <v>69</v>
      </c>
      <c r="C362" s="6">
        <v>0.12664</v>
      </c>
      <c r="D362" s="2">
        <v>23689.197725837021</v>
      </c>
      <c r="E362" s="6">
        <v>3</v>
      </c>
      <c r="F362" s="6">
        <v>0.12664</v>
      </c>
      <c r="G362" s="2">
        <v>23689.197725837021</v>
      </c>
      <c r="H362" s="15">
        <v>3</v>
      </c>
      <c r="I362" s="6">
        <f t="shared" si="55"/>
        <v>0.12670000000000003</v>
      </c>
      <c r="J362" s="2">
        <f t="shared" si="56"/>
        <v>23677.979479084432</v>
      </c>
      <c r="K362" s="15">
        <f t="shared" si="55"/>
        <v>2.9999999999999982</v>
      </c>
      <c r="L362" s="88" t="s">
        <v>70</v>
      </c>
    </row>
    <row r="363" spans="2:12">
      <c r="B363" s="84" t="s">
        <v>71</v>
      </c>
      <c r="C363" s="6">
        <v>0</v>
      </c>
      <c r="D363" s="2">
        <v>0</v>
      </c>
      <c r="E363" s="6">
        <v>0</v>
      </c>
      <c r="F363" s="6">
        <v>9.1999999999999998E-2</v>
      </c>
      <c r="G363" s="2">
        <v>29999.999999999996</v>
      </c>
      <c r="H363" s="15">
        <v>2.76</v>
      </c>
      <c r="I363" s="6">
        <f t="shared" si="55"/>
        <v>0</v>
      </c>
      <c r="J363" s="2">
        <v>0</v>
      </c>
      <c r="K363" s="15">
        <f t="shared" si="55"/>
        <v>0</v>
      </c>
      <c r="L363" s="88" t="s">
        <v>72</v>
      </c>
    </row>
    <row r="364" spans="2:12">
      <c r="B364" s="84" t="s">
        <v>73</v>
      </c>
      <c r="C364" s="6">
        <v>0</v>
      </c>
      <c r="D364" s="6">
        <v>0</v>
      </c>
      <c r="E364" s="6">
        <v>0</v>
      </c>
      <c r="F364" s="6">
        <v>0</v>
      </c>
      <c r="G364" s="2">
        <v>0</v>
      </c>
      <c r="H364" s="15">
        <v>0</v>
      </c>
      <c r="I364" s="6">
        <f t="shared" si="55"/>
        <v>0</v>
      </c>
      <c r="J364" s="2">
        <v>0</v>
      </c>
      <c r="K364" s="15">
        <f t="shared" si="55"/>
        <v>0</v>
      </c>
      <c r="L364" s="88" t="s">
        <v>74</v>
      </c>
    </row>
    <row r="365" spans="2:12">
      <c r="B365" s="84" t="s">
        <v>75</v>
      </c>
      <c r="C365" s="6">
        <v>0</v>
      </c>
      <c r="D365" s="2">
        <v>0</v>
      </c>
      <c r="E365" s="6">
        <v>0</v>
      </c>
      <c r="F365" s="6">
        <v>0</v>
      </c>
      <c r="G365" s="2">
        <v>0</v>
      </c>
      <c r="H365" s="15">
        <v>0</v>
      </c>
      <c r="I365" s="6">
        <f t="shared" si="55"/>
        <v>0.15620000000000001</v>
      </c>
      <c r="J365" s="2">
        <f t="shared" si="56"/>
        <v>33309.859154929596</v>
      </c>
      <c r="K365" s="15">
        <f t="shared" si="55"/>
        <v>5.203000000000003</v>
      </c>
      <c r="L365" s="88" t="s">
        <v>76</v>
      </c>
    </row>
    <row r="366" spans="2:12">
      <c r="B366" s="84" t="s">
        <v>77</v>
      </c>
      <c r="C366" s="6">
        <v>0</v>
      </c>
      <c r="D366" s="2">
        <v>0</v>
      </c>
      <c r="E366" s="6">
        <v>0</v>
      </c>
      <c r="F366" s="6">
        <v>0.22</v>
      </c>
      <c r="G366" s="2">
        <f>H366/F366*1000</f>
        <v>24681.81818181818</v>
      </c>
      <c r="H366" s="15">
        <v>5.43</v>
      </c>
      <c r="I366" s="6">
        <v>0.22</v>
      </c>
      <c r="J366" s="2">
        <f t="shared" si="56"/>
        <v>24681.81818181818</v>
      </c>
      <c r="K366" s="15">
        <v>5.43</v>
      </c>
      <c r="L366" s="88" t="s">
        <v>78</v>
      </c>
    </row>
    <row r="367" spans="2:12">
      <c r="B367" s="84" t="s">
        <v>79</v>
      </c>
      <c r="C367" s="6">
        <v>0</v>
      </c>
      <c r="D367" s="2">
        <v>0</v>
      </c>
      <c r="E367" s="6">
        <v>0</v>
      </c>
      <c r="F367" s="6">
        <v>0</v>
      </c>
      <c r="G367" s="2">
        <v>0</v>
      </c>
      <c r="H367" s="15">
        <v>0</v>
      </c>
      <c r="I367" s="6">
        <f t="shared" si="55"/>
        <v>0</v>
      </c>
      <c r="J367" s="2">
        <v>0</v>
      </c>
      <c r="K367" s="15">
        <f t="shared" si="55"/>
        <v>0</v>
      </c>
      <c r="L367" s="88" t="s">
        <v>80</v>
      </c>
    </row>
    <row r="368" spans="2:12">
      <c r="B368" s="84" t="s">
        <v>81</v>
      </c>
      <c r="C368" s="6">
        <v>11.928420000000001</v>
      </c>
      <c r="D368" s="2">
        <v>34227.500373058625</v>
      </c>
      <c r="E368" s="6">
        <v>408.28</v>
      </c>
      <c r="F368" s="6">
        <v>11.779</v>
      </c>
      <c r="G368" s="2">
        <v>32727.650904151458</v>
      </c>
      <c r="H368" s="15">
        <v>385.49900000000002</v>
      </c>
      <c r="I368" s="6">
        <f t="shared" si="55"/>
        <v>16.454000000000008</v>
      </c>
      <c r="J368" s="2">
        <f t="shared" si="56"/>
        <v>31246.809286495682</v>
      </c>
      <c r="K368" s="15">
        <f t="shared" si="55"/>
        <v>514.13500000000022</v>
      </c>
      <c r="L368" s="88" t="s">
        <v>82</v>
      </c>
    </row>
    <row r="369" spans="2:12">
      <c r="B369" s="84" t="s">
        <v>83</v>
      </c>
      <c r="C369" s="6">
        <v>0.9</v>
      </c>
      <c r="D369" s="2">
        <v>19845.555555555555</v>
      </c>
      <c r="E369" s="6">
        <v>17.861000000000001</v>
      </c>
      <c r="F369" s="6">
        <v>0.872</v>
      </c>
      <c r="G369" s="2">
        <v>18418.577981651375</v>
      </c>
      <c r="H369" s="15">
        <v>16.061</v>
      </c>
      <c r="I369" s="6">
        <f t="shared" si="55"/>
        <v>0.79899999999999238</v>
      </c>
      <c r="J369" s="2">
        <f t="shared" si="56"/>
        <v>18957.44680851074</v>
      </c>
      <c r="K369" s="15">
        <f t="shared" si="55"/>
        <v>15.146999999999935</v>
      </c>
      <c r="L369" s="88" t="s">
        <v>84</v>
      </c>
    </row>
    <row r="370" spans="2:12">
      <c r="B370" s="84" t="s">
        <v>85</v>
      </c>
      <c r="C370" s="6">
        <v>2.8230000000000004</v>
      </c>
      <c r="D370" s="2">
        <v>1839.1781792419411</v>
      </c>
      <c r="E370" s="6">
        <v>5.1920000000000002</v>
      </c>
      <c r="F370" s="6">
        <v>2.794</v>
      </c>
      <c r="G370" s="2">
        <v>1845.7408732999284</v>
      </c>
      <c r="H370" s="15">
        <v>5.157</v>
      </c>
      <c r="I370" s="6">
        <f t="shared" si="55"/>
        <v>3.2569999999999997</v>
      </c>
      <c r="J370" s="2">
        <f t="shared" si="56"/>
        <v>2358.9192508443352</v>
      </c>
      <c r="K370" s="15">
        <f t="shared" si="55"/>
        <v>7.6829999999999998</v>
      </c>
      <c r="L370" s="88" t="s">
        <v>86</v>
      </c>
    </row>
    <row r="371" spans="2:12" ht="15" thickBot="1">
      <c r="B371" s="85" t="s">
        <v>87</v>
      </c>
      <c r="C371" s="16">
        <v>4.1000000000000002E-2</v>
      </c>
      <c r="D371" s="2">
        <v>8756.0975609756097</v>
      </c>
      <c r="E371" s="16">
        <v>0.35899999999999999</v>
      </c>
      <c r="F371" s="16">
        <v>4.1000000000000002E-2</v>
      </c>
      <c r="G371" s="2">
        <v>8658.5365853658532</v>
      </c>
      <c r="H371" s="17">
        <v>0.35499999999999998</v>
      </c>
      <c r="I371" s="16">
        <f t="shared" si="55"/>
        <v>0</v>
      </c>
      <c r="J371" s="2">
        <v>0</v>
      </c>
      <c r="K371" s="17">
        <f t="shared" si="55"/>
        <v>0</v>
      </c>
      <c r="L371" s="89" t="s">
        <v>88</v>
      </c>
    </row>
    <row r="372" spans="2:12" ht="16.5" thickBot="1">
      <c r="B372" s="86" t="s">
        <v>383</v>
      </c>
      <c r="C372" s="90">
        <f>SUM(C350:C371)</f>
        <v>59.92906</v>
      </c>
      <c r="D372" s="90">
        <f t="shared" ref="D372" si="57">E372/C372*1000</f>
        <v>14379.434618196914</v>
      </c>
      <c r="E372" s="90">
        <f>SUM(E350:E371)</f>
        <v>861.74599999999998</v>
      </c>
      <c r="F372" s="90">
        <f>SUM(F350:F371)</f>
        <v>67.647639999999996</v>
      </c>
      <c r="G372" s="90">
        <f t="shared" ref="G372" si="58">H372/F372*1000</f>
        <v>12534.435791108162</v>
      </c>
      <c r="H372" s="90">
        <f>SUM(H350:H371)</f>
        <v>847.92500000000007</v>
      </c>
      <c r="I372" s="90">
        <f>SUM(I350:I371)</f>
        <v>73.109000000000009</v>
      </c>
      <c r="J372" s="90">
        <f t="shared" si="56"/>
        <v>13445.252978429467</v>
      </c>
      <c r="K372" s="90">
        <f>SUM(K350:K371)</f>
        <v>982.96900000000005</v>
      </c>
      <c r="L372" s="86" t="s">
        <v>385</v>
      </c>
    </row>
    <row r="373" spans="2:12" ht="16.5" thickBot="1">
      <c r="B373" s="86" t="s">
        <v>384</v>
      </c>
      <c r="C373" s="90">
        <f>C304-C340</f>
        <v>45580.076000000001</v>
      </c>
      <c r="D373" s="90">
        <f>E373/C373*1000</f>
        <v>10832.259911106774</v>
      </c>
      <c r="E373" s="90">
        <f>E304-E340</f>
        <v>493735.23000000004</v>
      </c>
      <c r="F373" s="90">
        <f>F304-F340</f>
        <v>46479.875</v>
      </c>
      <c r="G373" s="90">
        <f>H373/F373*1000</f>
        <v>10808.659059431635</v>
      </c>
      <c r="H373" s="90">
        <f>H304-H340</f>
        <v>502385.12199999997</v>
      </c>
      <c r="I373" s="90">
        <f>I304-I340</f>
        <v>47663.526000000005</v>
      </c>
      <c r="J373" s="90">
        <f t="shared" si="56"/>
        <v>10472.532455949649</v>
      </c>
      <c r="K373" s="90">
        <f>K304-K340</f>
        <v>499157.82299999997</v>
      </c>
      <c r="L373" s="86" t="s">
        <v>382</v>
      </c>
    </row>
    <row r="378" spans="2:12">
      <c r="B378" s="35" t="s">
        <v>354</v>
      </c>
      <c r="C378" s="35"/>
      <c r="F378" s="59" t="s">
        <v>355</v>
      </c>
    </row>
    <row r="379" spans="2:12">
      <c r="B379" s="35" t="s">
        <v>18</v>
      </c>
      <c r="C379" s="35"/>
      <c r="F379" s="59" t="s">
        <v>20</v>
      </c>
    </row>
    <row r="380" spans="2:12" ht="15" thickBot="1">
      <c r="B380" s="37" t="s">
        <v>126</v>
      </c>
      <c r="C380" s="37"/>
      <c r="F380" s="59" t="s">
        <v>127</v>
      </c>
    </row>
    <row r="381" spans="2:12" ht="15" thickBot="1">
      <c r="B381" s="96" t="s">
        <v>128</v>
      </c>
      <c r="C381" s="96">
        <v>2015</v>
      </c>
      <c r="D381" s="96">
        <v>2016</v>
      </c>
      <c r="E381" s="96">
        <v>2017</v>
      </c>
      <c r="F381" s="96" t="s">
        <v>44</v>
      </c>
    </row>
    <row r="382" spans="2:12" ht="15" thickBot="1">
      <c r="B382" s="83" t="s">
        <v>45</v>
      </c>
      <c r="C382" s="33">
        <v>0</v>
      </c>
      <c r="D382" s="33">
        <v>0</v>
      </c>
      <c r="E382" s="33">
        <v>0</v>
      </c>
      <c r="F382" s="87" t="s">
        <v>46</v>
      </c>
    </row>
    <row r="383" spans="2:12" ht="15" thickBot="1">
      <c r="B383" s="84" t="s">
        <v>47</v>
      </c>
      <c r="C383" s="33">
        <v>0</v>
      </c>
      <c r="D383" s="33">
        <v>0</v>
      </c>
      <c r="E383" s="33">
        <v>0</v>
      </c>
      <c r="F383" s="88" t="s">
        <v>48</v>
      </c>
    </row>
    <row r="384" spans="2:12" ht="15" thickBot="1">
      <c r="B384" s="84" t="s">
        <v>49</v>
      </c>
      <c r="C384" s="33">
        <v>0</v>
      </c>
      <c r="D384" s="21">
        <v>0</v>
      </c>
      <c r="E384" s="21">
        <v>0</v>
      </c>
      <c r="F384" s="88" t="s">
        <v>50</v>
      </c>
    </row>
    <row r="385" spans="2:6" ht="15" thickBot="1">
      <c r="B385" s="84" t="s">
        <v>51</v>
      </c>
      <c r="C385" s="33">
        <v>1.2</v>
      </c>
      <c r="D385" s="21">
        <v>2.1230000000000002</v>
      </c>
      <c r="E385" s="21">
        <v>1.7090000000000001</v>
      </c>
      <c r="F385" s="88" t="s">
        <v>52</v>
      </c>
    </row>
    <row r="386" spans="2:6" ht="15" thickBot="1">
      <c r="B386" s="84" t="s">
        <v>53</v>
      </c>
      <c r="C386" s="33">
        <v>0</v>
      </c>
      <c r="D386" s="21">
        <v>0</v>
      </c>
      <c r="E386" s="21">
        <v>0</v>
      </c>
      <c r="F386" s="88" t="s">
        <v>54</v>
      </c>
    </row>
    <row r="387" spans="2:6" ht="15" thickBot="1">
      <c r="B387" s="84" t="s">
        <v>55</v>
      </c>
      <c r="C387" s="33">
        <v>0</v>
      </c>
      <c r="D387" s="21">
        <v>0</v>
      </c>
      <c r="E387" s="21">
        <v>0</v>
      </c>
      <c r="F387" s="88" t="s">
        <v>56</v>
      </c>
    </row>
    <row r="388" spans="2:6" ht="15" thickBot="1">
      <c r="B388" s="84" t="s">
        <v>57</v>
      </c>
      <c r="C388" s="33">
        <v>1.4804469273743018E-3</v>
      </c>
      <c r="D388" s="21">
        <v>1.4804469273743018E-3</v>
      </c>
      <c r="E388" s="21">
        <v>1.4804469273743018E-3</v>
      </c>
      <c r="F388" s="88" t="s">
        <v>58</v>
      </c>
    </row>
    <row r="389" spans="2:6" ht="15" thickBot="1">
      <c r="B389" s="84" t="s">
        <v>59</v>
      </c>
      <c r="C389" s="33">
        <v>0</v>
      </c>
      <c r="D389" s="21">
        <v>0</v>
      </c>
      <c r="E389" s="21">
        <v>0</v>
      </c>
      <c r="F389" s="88" t="s">
        <v>60</v>
      </c>
    </row>
    <row r="390" spans="2:6" ht="15" thickBot="1">
      <c r="B390" s="84" t="s">
        <v>61</v>
      </c>
      <c r="C390" s="33">
        <v>82.74</v>
      </c>
      <c r="D390" s="33">
        <v>82.32</v>
      </c>
      <c r="E390" s="21">
        <v>76.437060000000002</v>
      </c>
      <c r="F390" s="88" t="s">
        <v>62</v>
      </c>
    </row>
    <row r="391" spans="2:6" ht="15" thickBot="1">
      <c r="B391" s="84" t="s">
        <v>63</v>
      </c>
      <c r="C391" s="33">
        <v>0.85499999999999998</v>
      </c>
      <c r="D391" s="33">
        <v>0.252</v>
      </c>
      <c r="E391" s="33">
        <v>2.0000000000000001E-4</v>
      </c>
      <c r="F391" s="88" t="s">
        <v>64</v>
      </c>
    </row>
    <row r="392" spans="2:6" ht="15" thickBot="1">
      <c r="B392" s="84" t="s">
        <v>65</v>
      </c>
      <c r="C392" s="33">
        <v>5.8019999999999996</v>
      </c>
      <c r="D392" s="21">
        <v>5.7309999999999999</v>
      </c>
      <c r="E392" s="21">
        <v>5.6020000000000003</v>
      </c>
      <c r="F392" s="88" t="s">
        <v>66</v>
      </c>
    </row>
    <row r="393" spans="2:6" ht="15" thickBot="1">
      <c r="B393" s="84" t="s">
        <v>67</v>
      </c>
      <c r="C393" s="33">
        <v>7.3719999999999999</v>
      </c>
      <c r="D393" s="33">
        <v>8.1069999999999993</v>
      </c>
      <c r="E393" s="33">
        <v>0.89</v>
      </c>
      <c r="F393" s="88" t="s">
        <v>68</v>
      </c>
    </row>
    <row r="394" spans="2:6" ht="15" thickBot="1">
      <c r="B394" s="84" t="s">
        <v>69</v>
      </c>
      <c r="C394" s="33">
        <v>0.16400999999999999</v>
      </c>
      <c r="D394" s="33">
        <v>0.16400999999999999</v>
      </c>
      <c r="E394" s="33">
        <v>0.16400999999999999</v>
      </c>
      <c r="F394" s="88" t="s">
        <v>70</v>
      </c>
    </row>
    <row r="395" spans="2:6" ht="15" thickBot="1">
      <c r="B395" s="84" t="s">
        <v>71</v>
      </c>
      <c r="C395" s="33">
        <v>5.0999999999999997E-2</v>
      </c>
      <c r="D395" s="21">
        <v>0</v>
      </c>
      <c r="E395" s="21">
        <v>0</v>
      </c>
      <c r="F395" s="88" t="s">
        <v>72</v>
      </c>
    </row>
    <row r="396" spans="2:6" ht="15" thickBot="1">
      <c r="B396" s="84" t="s">
        <v>73</v>
      </c>
      <c r="C396" s="33">
        <v>0</v>
      </c>
      <c r="D396" s="33">
        <v>0</v>
      </c>
      <c r="E396" s="33">
        <v>0</v>
      </c>
      <c r="F396" s="88" t="s">
        <v>74</v>
      </c>
    </row>
    <row r="397" spans="2:6" ht="15" thickBot="1">
      <c r="B397" s="84" t="s">
        <v>75</v>
      </c>
      <c r="C397" s="33">
        <v>0</v>
      </c>
      <c r="D397" s="21">
        <v>0</v>
      </c>
      <c r="E397" s="21">
        <v>0</v>
      </c>
      <c r="F397" s="88" t="s">
        <v>76</v>
      </c>
    </row>
    <row r="398" spans="2:6" ht="15" thickBot="1">
      <c r="B398" s="84" t="s">
        <v>77</v>
      </c>
      <c r="C398" s="33">
        <v>0.246</v>
      </c>
      <c r="D398" s="33">
        <v>0.216</v>
      </c>
      <c r="E398" s="33">
        <v>0.193</v>
      </c>
      <c r="F398" s="88" t="s">
        <v>78</v>
      </c>
    </row>
    <row r="399" spans="2:6" ht="15" thickBot="1">
      <c r="B399" s="84" t="s">
        <v>79</v>
      </c>
      <c r="C399" s="33">
        <v>0</v>
      </c>
      <c r="D399" s="33">
        <v>0</v>
      </c>
      <c r="E399" s="33">
        <v>0</v>
      </c>
      <c r="F399" s="88" t="s">
        <v>80</v>
      </c>
    </row>
    <row r="400" spans="2:6" ht="15" thickBot="1">
      <c r="B400" s="84" t="s">
        <v>81</v>
      </c>
      <c r="C400" s="33">
        <v>367.94100000000003</v>
      </c>
      <c r="D400" s="33">
        <v>372.12400000000002</v>
      </c>
      <c r="E400" s="33">
        <v>356.98200000000003</v>
      </c>
      <c r="F400" s="88" t="s">
        <v>82</v>
      </c>
    </row>
    <row r="401" spans="2:12" ht="15" thickBot="1">
      <c r="B401" s="84" t="s">
        <v>83</v>
      </c>
      <c r="C401" s="33">
        <v>69.391999999999996</v>
      </c>
      <c r="D401" s="21">
        <v>71.412000000000006</v>
      </c>
      <c r="E401" s="21">
        <v>68.39</v>
      </c>
      <c r="F401" s="88" t="s">
        <v>84</v>
      </c>
    </row>
    <row r="402" spans="2:12" ht="15" thickBot="1">
      <c r="B402" s="84" t="s">
        <v>85</v>
      </c>
      <c r="C402" s="33">
        <v>0</v>
      </c>
      <c r="D402" s="21">
        <v>0</v>
      </c>
      <c r="E402" s="21">
        <v>0</v>
      </c>
      <c r="F402" s="89" t="s">
        <v>86</v>
      </c>
    </row>
    <row r="403" spans="2:12" ht="15" thickBot="1">
      <c r="B403" s="85" t="s">
        <v>87</v>
      </c>
      <c r="C403" s="33">
        <v>0</v>
      </c>
      <c r="D403" s="21">
        <v>0</v>
      </c>
      <c r="E403" s="21">
        <v>0</v>
      </c>
      <c r="F403" s="92" t="s">
        <v>88</v>
      </c>
    </row>
    <row r="404" spans="2:12" ht="16.5" thickBot="1">
      <c r="B404" s="86" t="s">
        <v>383</v>
      </c>
      <c r="C404" s="90">
        <v>535.76449044692731</v>
      </c>
      <c r="D404" s="90">
        <v>542.45049044692735</v>
      </c>
      <c r="E404" s="90">
        <v>510.36875044692738</v>
      </c>
      <c r="F404" s="86" t="s">
        <v>385</v>
      </c>
    </row>
    <row r="405" spans="2:12" ht="16.5" thickBot="1">
      <c r="B405" s="86" t="s">
        <v>384</v>
      </c>
      <c r="C405" s="90">
        <v>30820.504000000001</v>
      </c>
      <c r="D405" s="90">
        <v>31112.097000000002</v>
      </c>
      <c r="E405" s="90">
        <v>30870.964999999997</v>
      </c>
      <c r="F405" s="86" t="s">
        <v>382</v>
      </c>
    </row>
    <row r="410" spans="2:12">
      <c r="B410" s="35" t="s">
        <v>356</v>
      </c>
      <c r="C410" s="35"/>
      <c r="D410" s="35"/>
      <c r="E410" s="35"/>
      <c r="F410" s="35"/>
      <c r="H410" s="35"/>
      <c r="I410" s="35"/>
      <c r="J410" s="35"/>
      <c r="K410" s="35"/>
      <c r="L410" s="59" t="s">
        <v>357</v>
      </c>
    </row>
    <row r="411" spans="2:12">
      <c r="B411" s="35" t="s">
        <v>131</v>
      </c>
      <c r="C411" s="35"/>
      <c r="D411" s="35"/>
      <c r="E411" s="35"/>
      <c r="F411" s="35"/>
      <c r="H411" s="36"/>
      <c r="I411" s="36"/>
      <c r="J411" s="36"/>
      <c r="K411" s="36"/>
      <c r="L411" s="59" t="s">
        <v>132</v>
      </c>
    </row>
    <row r="412" spans="2:12" ht="15.75" customHeight="1" thickBot="1">
      <c r="B412" s="37" t="s">
        <v>133</v>
      </c>
      <c r="C412" s="37"/>
      <c r="D412" s="37"/>
      <c r="E412" s="37"/>
      <c r="F412" s="37"/>
      <c r="H412" s="38"/>
      <c r="I412" s="38"/>
      <c r="J412" s="38"/>
      <c r="K412" s="38"/>
      <c r="L412" s="59" t="s">
        <v>134</v>
      </c>
    </row>
    <row r="413" spans="2:12" ht="15" thickBot="1">
      <c r="B413" s="102" t="s">
        <v>43</v>
      </c>
      <c r="C413" s="105">
        <v>2015</v>
      </c>
      <c r="D413" s="106"/>
      <c r="E413" s="107"/>
      <c r="F413" s="105">
        <v>2016</v>
      </c>
      <c r="G413" s="106"/>
      <c r="H413" s="107"/>
      <c r="I413" s="105">
        <v>2017</v>
      </c>
      <c r="J413" s="106"/>
      <c r="K413" s="107"/>
      <c r="L413" s="108" t="s">
        <v>44</v>
      </c>
    </row>
    <row r="414" spans="2:12">
      <c r="B414" s="103"/>
      <c r="C414" s="79" t="s">
        <v>8</v>
      </c>
      <c r="D414" s="79" t="s">
        <v>9</v>
      </c>
      <c r="E414" s="79" t="s">
        <v>10</v>
      </c>
      <c r="F414" s="79" t="s">
        <v>8</v>
      </c>
      <c r="G414" s="79" t="s">
        <v>9</v>
      </c>
      <c r="H414" s="80" t="s">
        <v>10</v>
      </c>
      <c r="I414" s="79" t="s">
        <v>8</v>
      </c>
      <c r="J414" s="79" t="s">
        <v>9</v>
      </c>
      <c r="K414" s="80" t="s">
        <v>10</v>
      </c>
      <c r="L414" s="109"/>
    </row>
    <row r="415" spans="2:12" ht="15" thickBot="1">
      <c r="B415" s="104"/>
      <c r="C415" s="81" t="s">
        <v>11</v>
      </c>
      <c r="D415" s="81" t="s">
        <v>12</v>
      </c>
      <c r="E415" s="81" t="s">
        <v>13</v>
      </c>
      <c r="F415" s="81" t="s">
        <v>11</v>
      </c>
      <c r="G415" s="81" t="s">
        <v>12</v>
      </c>
      <c r="H415" s="82" t="s">
        <v>13</v>
      </c>
      <c r="I415" s="81" t="s">
        <v>11</v>
      </c>
      <c r="J415" s="81" t="s">
        <v>12</v>
      </c>
      <c r="K415" s="82" t="s">
        <v>13</v>
      </c>
      <c r="L415" s="110"/>
    </row>
    <row r="416" spans="2:12">
      <c r="B416" s="84" t="s">
        <v>57</v>
      </c>
      <c r="C416" s="6">
        <v>1.4804469273743018E-3</v>
      </c>
      <c r="D416" s="6">
        <v>35800</v>
      </c>
      <c r="E416" s="6">
        <v>5.2999999999999999E-2</v>
      </c>
      <c r="F416" s="6">
        <v>1.4804469273743018E-3</v>
      </c>
      <c r="G416" s="6">
        <v>35800</v>
      </c>
      <c r="H416" s="6">
        <v>5.2999999999999999E-2</v>
      </c>
      <c r="I416" s="6">
        <v>1.4804469273743018E-3</v>
      </c>
      <c r="J416" s="6">
        <v>35800</v>
      </c>
      <c r="K416" s="6">
        <v>5.2999999999999999E-2</v>
      </c>
      <c r="L416" s="88" t="s">
        <v>58</v>
      </c>
    </row>
    <row r="417" spans="2:12">
      <c r="B417" s="84" t="s">
        <v>61</v>
      </c>
      <c r="C417" s="6">
        <v>82.74</v>
      </c>
      <c r="D417" s="2">
        <v>68648.779308677782</v>
      </c>
      <c r="E417" s="6">
        <v>5680</v>
      </c>
      <c r="F417" s="6">
        <v>82.32</v>
      </c>
      <c r="G417" s="2">
        <v>71137.026239067054</v>
      </c>
      <c r="H417" s="15">
        <v>5856</v>
      </c>
      <c r="I417" s="6">
        <v>76.437060000000002</v>
      </c>
      <c r="J417" s="2">
        <v>77600.093462516743</v>
      </c>
      <c r="K417" s="15">
        <v>5931.5230000000001</v>
      </c>
      <c r="L417" s="88" t="s">
        <v>62</v>
      </c>
    </row>
    <row r="418" spans="2:12">
      <c r="B418" s="84" t="s">
        <v>65</v>
      </c>
      <c r="C418" s="6">
        <v>5.8019999999999996</v>
      </c>
      <c r="D418" s="2">
        <v>36133.402275077555</v>
      </c>
      <c r="E418" s="6">
        <v>209.64599999999999</v>
      </c>
      <c r="F418" s="6">
        <v>5.7309999999999999</v>
      </c>
      <c r="G418" s="2">
        <v>36751.00331530274</v>
      </c>
      <c r="H418" s="15">
        <v>210.62</v>
      </c>
      <c r="I418" s="6">
        <v>5.6020000000000003</v>
      </c>
      <c r="J418" s="2">
        <v>37341.84219921456</v>
      </c>
      <c r="K418" s="15">
        <v>209.18899999999999</v>
      </c>
      <c r="L418" s="88" t="s">
        <v>66</v>
      </c>
    </row>
    <row r="419" spans="2:12">
      <c r="B419" s="84" t="s">
        <v>67</v>
      </c>
      <c r="C419" s="6">
        <v>0.60899999999999999</v>
      </c>
      <c r="D419" s="2">
        <v>19983.579638752053</v>
      </c>
      <c r="E419" s="6">
        <v>12.17</v>
      </c>
      <c r="F419" s="6">
        <v>0.58399999999999996</v>
      </c>
      <c r="G419" s="2">
        <v>19982.876712328769</v>
      </c>
      <c r="H419" s="15">
        <v>11.67</v>
      </c>
      <c r="I419" s="6">
        <v>0.35</v>
      </c>
      <c r="J419" s="2">
        <v>20000</v>
      </c>
      <c r="K419" s="15">
        <v>7</v>
      </c>
      <c r="L419" s="88" t="s">
        <v>68</v>
      </c>
    </row>
    <row r="420" spans="2:12">
      <c r="B420" s="84" t="s">
        <v>69</v>
      </c>
      <c r="C420" s="6">
        <v>0.16400999999999999</v>
      </c>
      <c r="D420" s="2">
        <v>10060.362173038229</v>
      </c>
      <c r="E420" s="6">
        <v>1.65</v>
      </c>
      <c r="F420" s="6">
        <v>0.16400999999999999</v>
      </c>
      <c r="G420" s="2">
        <v>10060.362173038229</v>
      </c>
      <c r="H420" s="15">
        <v>1.65</v>
      </c>
      <c r="I420" s="6">
        <v>0.16400999999999999</v>
      </c>
      <c r="J420" s="2">
        <v>10060.362173038229</v>
      </c>
      <c r="K420" s="15">
        <v>1.65</v>
      </c>
      <c r="L420" s="88" t="s">
        <v>70</v>
      </c>
    </row>
    <row r="421" spans="2:12">
      <c r="B421" s="84" t="s">
        <v>77</v>
      </c>
      <c r="C421" s="6">
        <v>3.0000000000000001E-3</v>
      </c>
      <c r="D421" s="2">
        <v>32333.333333333336</v>
      </c>
      <c r="E421" s="6">
        <v>9.7000000000000003E-2</v>
      </c>
      <c r="F421" s="6">
        <v>3.0000000000000001E-3</v>
      </c>
      <c r="G421" s="2">
        <v>32333.333333333336</v>
      </c>
      <c r="H421" s="15">
        <v>9.7000000000000003E-2</v>
      </c>
      <c r="I421" s="6">
        <v>3.0000000000000001E-3</v>
      </c>
      <c r="J421" s="2">
        <v>28333.333333333336</v>
      </c>
      <c r="K421" s="15">
        <v>8.5000000000000006E-2</v>
      </c>
      <c r="L421" s="88" t="s">
        <v>78</v>
      </c>
    </row>
    <row r="422" spans="2:12">
      <c r="B422" s="84" t="s">
        <v>81</v>
      </c>
      <c r="C422" s="6">
        <v>134.88720000000001</v>
      </c>
      <c r="D422" s="2">
        <v>110487.39984223855</v>
      </c>
      <c r="E422" s="6">
        <v>14903.335999999999</v>
      </c>
      <c r="F422" s="6">
        <v>136.93799999999999</v>
      </c>
      <c r="G422" s="2">
        <v>112623.74213147556</v>
      </c>
      <c r="H422" s="15">
        <v>15422.47</v>
      </c>
      <c r="I422" s="6">
        <v>137.07400000000001</v>
      </c>
      <c r="J422" s="2">
        <v>112218.29085019769</v>
      </c>
      <c r="K422" s="15">
        <v>15382.21</v>
      </c>
      <c r="L422" s="88" t="s">
        <v>82</v>
      </c>
    </row>
    <row r="423" spans="2:12" ht="15" thickBot="1">
      <c r="B423" s="84" t="s">
        <v>83</v>
      </c>
      <c r="C423" s="6">
        <v>8.4830000000000005</v>
      </c>
      <c r="D423" s="2">
        <v>46600.966639160666</v>
      </c>
      <c r="E423" s="6">
        <v>395.31599999999997</v>
      </c>
      <c r="F423" s="6">
        <v>10.433999999999999</v>
      </c>
      <c r="G423" s="2">
        <v>40876.26988690818</v>
      </c>
      <c r="H423" s="15">
        <v>426.50299999999999</v>
      </c>
      <c r="I423" s="6">
        <v>10.596</v>
      </c>
      <c r="J423" s="2">
        <v>52200.358625896566</v>
      </c>
      <c r="K423" s="15">
        <v>553.11500000000001</v>
      </c>
      <c r="L423" s="88" t="s">
        <v>84</v>
      </c>
    </row>
    <row r="424" spans="2:12" ht="16.5" thickBot="1">
      <c r="B424" s="86" t="s">
        <v>383</v>
      </c>
      <c r="C424" s="90">
        <f>SUM(C416:C423)</f>
        <v>232.68969044692739</v>
      </c>
      <c r="D424" s="90">
        <f t="shared" ref="D424" si="59">E424/C424*1000</f>
        <v>91118.209660586042</v>
      </c>
      <c r="E424" s="90">
        <f>SUM(E416:E423)</f>
        <v>21202.267999999996</v>
      </c>
      <c r="F424" s="90">
        <f>SUM(F416:F423)</f>
        <v>236.17549044692734</v>
      </c>
      <c r="G424" s="90">
        <f t="shared" ref="G424" si="60">H424/F424*1000</f>
        <v>92850.714350174414</v>
      </c>
      <c r="H424" s="90">
        <f>SUM(H416:H423)</f>
        <v>21929.062999999998</v>
      </c>
      <c r="I424" s="90">
        <f>SUM(I416:I423)</f>
        <v>230.22755044692741</v>
      </c>
      <c r="J424" s="90">
        <f t="shared" ref="J424" si="61">K424/I424*1000</f>
        <v>95926.073821868878</v>
      </c>
      <c r="K424" s="90">
        <f>SUM(K416:K423)</f>
        <v>22084.825000000001</v>
      </c>
      <c r="L424" s="86" t="s">
        <v>385</v>
      </c>
    </row>
    <row r="425" spans="2:12" ht="16.5" thickBot="1">
      <c r="B425" s="86" t="s">
        <v>384</v>
      </c>
      <c r="C425" s="90">
        <v>26598.925999999999</v>
      </c>
      <c r="D425" s="90">
        <v>70377.540619497202</v>
      </c>
      <c r="E425" s="90">
        <v>1871966.9950000001</v>
      </c>
      <c r="F425" s="90">
        <v>26537.47</v>
      </c>
      <c r="G425" s="90">
        <v>70134.156421090622</v>
      </c>
      <c r="H425" s="90">
        <v>1861183.0719999999</v>
      </c>
      <c r="I425" s="90">
        <v>25976.938999999998</v>
      </c>
      <c r="J425" s="90">
        <v>70890.892341087601</v>
      </c>
      <c r="K425" s="90">
        <v>1841528.3859999999</v>
      </c>
      <c r="L425" s="86" t="s">
        <v>382</v>
      </c>
    </row>
    <row r="426" spans="2:12">
      <c r="C426" s="64"/>
      <c r="D426" s="64"/>
      <c r="E426" s="64"/>
      <c r="F426" s="64"/>
      <c r="G426" s="64"/>
      <c r="H426" s="64"/>
      <c r="I426" s="64"/>
      <c r="J426" s="64"/>
      <c r="K426" s="64"/>
    </row>
    <row r="431" spans="2:12">
      <c r="B431" s="35" t="s">
        <v>358</v>
      </c>
      <c r="C431" s="35"/>
      <c r="D431" s="35"/>
      <c r="E431" s="35"/>
      <c r="F431" s="35"/>
      <c r="H431" s="35"/>
      <c r="I431" s="35"/>
      <c r="J431" s="35"/>
      <c r="K431" s="35"/>
      <c r="L431" s="59" t="s">
        <v>359</v>
      </c>
    </row>
    <row r="432" spans="2:12">
      <c r="B432" s="40" t="s">
        <v>137</v>
      </c>
      <c r="C432" s="35"/>
      <c r="D432" s="35"/>
      <c r="E432" s="35"/>
      <c r="F432" s="35"/>
      <c r="H432" s="36"/>
      <c r="I432" s="36"/>
      <c r="J432" s="36"/>
      <c r="K432" s="36"/>
      <c r="L432" s="59" t="s">
        <v>138</v>
      </c>
    </row>
    <row r="433" spans="2:12" ht="15.75" customHeight="1" thickBot="1">
      <c r="B433" s="37" t="s">
        <v>133</v>
      </c>
      <c r="C433" s="37"/>
      <c r="D433" s="37"/>
      <c r="E433" s="37"/>
      <c r="F433" s="37"/>
      <c r="H433" s="38"/>
      <c r="I433" s="38"/>
      <c r="J433" s="38"/>
      <c r="K433" s="38"/>
      <c r="L433" s="59" t="s">
        <v>134</v>
      </c>
    </row>
    <row r="434" spans="2:12" ht="15" thickBot="1">
      <c r="B434" s="102" t="s">
        <v>43</v>
      </c>
      <c r="C434" s="105">
        <v>2015</v>
      </c>
      <c r="D434" s="106"/>
      <c r="E434" s="107"/>
      <c r="F434" s="105">
        <v>2016</v>
      </c>
      <c r="G434" s="106"/>
      <c r="H434" s="107"/>
      <c r="I434" s="105">
        <v>2017</v>
      </c>
      <c r="J434" s="106"/>
      <c r="K434" s="107"/>
      <c r="L434" s="108" t="s">
        <v>44</v>
      </c>
    </row>
    <row r="435" spans="2:12">
      <c r="B435" s="103"/>
      <c r="C435" s="79" t="s">
        <v>8</v>
      </c>
      <c r="D435" s="79" t="s">
        <v>9</v>
      </c>
      <c r="E435" s="79" t="s">
        <v>10</v>
      </c>
      <c r="F435" s="79" t="s">
        <v>8</v>
      </c>
      <c r="G435" s="79" t="s">
        <v>9</v>
      </c>
      <c r="H435" s="80" t="s">
        <v>10</v>
      </c>
      <c r="I435" s="79" t="s">
        <v>8</v>
      </c>
      <c r="J435" s="79" t="s">
        <v>9</v>
      </c>
      <c r="K435" s="80" t="s">
        <v>10</v>
      </c>
      <c r="L435" s="109"/>
    </row>
    <row r="436" spans="2:12" ht="15" thickBot="1">
      <c r="B436" s="104"/>
      <c r="C436" s="81" t="s">
        <v>11</v>
      </c>
      <c r="D436" s="81" t="s">
        <v>12</v>
      </c>
      <c r="E436" s="81" t="s">
        <v>13</v>
      </c>
      <c r="F436" s="81" t="s">
        <v>11</v>
      </c>
      <c r="G436" s="81" t="s">
        <v>12</v>
      </c>
      <c r="H436" s="82" t="s">
        <v>13</v>
      </c>
      <c r="I436" s="81" t="s">
        <v>11</v>
      </c>
      <c r="J436" s="81" t="s">
        <v>12</v>
      </c>
      <c r="K436" s="82" t="s">
        <v>13</v>
      </c>
      <c r="L436" s="110"/>
    </row>
    <row r="437" spans="2:12">
      <c r="B437" s="84" t="s">
        <v>51</v>
      </c>
      <c r="C437" s="6">
        <v>1.2</v>
      </c>
      <c r="D437" s="2">
        <v>63666.666666666672</v>
      </c>
      <c r="E437" s="6">
        <v>76.400000000000006</v>
      </c>
      <c r="F437" s="6">
        <v>1.351</v>
      </c>
      <c r="G437" s="2">
        <v>86651.369356032577</v>
      </c>
      <c r="H437" s="15">
        <v>117.066</v>
      </c>
      <c r="I437" s="6">
        <v>1.7090000000000001</v>
      </c>
      <c r="J437" s="2">
        <v>65320.070216500884</v>
      </c>
      <c r="K437" s="15">
        <v>111.63200000000001</v>
      </c>
      <c r="L437" s="88" t="s">
        <v>52</v>
      </c>
    </row>
    <row r="438" spans="2:12">
      <c r="B438" s="84" t="s">
        <v>63</v>
      </c>
      <c r="C438" s="6">
        <v>0.85499999999999998</v>
      </c>
      <c r="D438" s="2">
        <v>34219.883040935667</v>
      </c>
      <c r="E438" s="6">
        <v>29.257999999999999</v>
      </c>
      <c r="F438" s="6">
        <v>0.252</v>
      </c>
      <c r="G438" s="2">
        <v>42281.746031746028</v>
      </c>
      <c r="H438" s="15">
        <v>10.654999999999999</v>
      </c>
      <c r="I438" s="6">
        <v>16.141999999999999</v>
      </c>
      <c r="J438" s="2">
        <v>48096.084747862718</v>
      </c>
      <c r="K438" s="15">
        <v>776.36699999999996</v>
      </c>
      <c r="L438" s="88" t="s">
        <v>64</v>
      </c>
    </row>
    <row r="439" spans="2:12">
      <c r="B439" s="84" t="s">
        <v>67</v>
      </c>
      <c r="C439" s="6">
        <v>6.7629999999999999</v>
      </c>
      <c r="D439" s="2">
        <v>5300.4583764601512</v>
      </c>
      <c r="E439" s="6">
        <v>35.847000000000001</v>
      </c>
      <c r="F439" s="6">
        <v>0.316</v>
      </c>
      <c r="G439" s="2">
        <v>7674.0506329113923</v>
      </c>
      <c r="H439" s="15">
        <v>2.4249999999999998</v>
      </c>
      <c r="I439" s="6">
        <v>0.54</v>
      </c>
      <c r="J439" s="2">
        <v>7842.5925925925922</v>
      </c>
      <c r="K439" s="15">
        <v>4.2350000000000003</v>
      </c>
      <c r="L439" s="88" t="s">
        <v>68</v>
      </c>
    </row>
    <row r="440" spans="2:12">
      <c r="B440" s="84" t="s">
        <v>71</v>
      </c>
      <c r="C440" s="6">
        <v>5.0999999999999997E-2</v>
      </c>
      <c r="D440" s="2">
        <v>40000</v>
      </c>
      <c r="E440" s="6">
        <v>2.04</v>
      </c>
      <c r="F440" s="6">
        <v>0</v>
      </c>
      <c r="G440" s="2">
        <v>0</v>
      </c>
      <c r="H440" s="15">
        <v>0</v>
      </c>
      <c r="I440" s="6">
        <v>0</v>
      </c>
      <c r="J440" s="2">
        <v>0</v>
      </c>
      <c r="K440" s="15">
        <v>0</v>
      </c>
      <c r="L440" s="88" t="s">
        <v>72</v>
      </c>
    </row>
    <row r="441" spans="2:12">
      <c r="B441" s="84" t="s">
        <v>77</v>
      </c>
      <c r="C441" s="6">
        <v>0.24299999999999999</v>
      </c>
      <c r="D441" s="2">
        <v>33814.814814814818</v>
      </c>
      <c r="E441" s="6">
        <v>8.2170000000000005</v>
      </c>
      <c r="F441" s="6">
        <v>8.0000000000000002E-3</v>
      </c>
      <c r="G441" s="2">
        <v>66962.499999999985</v>
      </c>
      <c r="H441" s="15">
        <v>0.53569999999999995</v>
      </c>
      <c r="I441" s="6">
        <v>0.19</v>
      </c>
      <c r="J441" s="2">
        <v>29952.63157894737</v>
      </c>
      <c r="K441" s="15">
        <v>5.6909999999999998</v>
      </c>
      <c r="L441" s="88" t="s">
        <v>78</v>
      </c>
    </row>
    <row r="442" spans="2:12">
      <c r="B442" s="84" t="s">
        <v>81</v>
      </c>
      <c r="C442" s="6">
        <v>233.0538</v>
      </c>
      <c r="D442" s="2">
        <v>51417.080519605341</v>
      </c>
      <c r="E442" s="6">
        <v>11982.946</v>
      </c>
      <c r="F442" s="6">
        <v>235.18600000000001</v>
      </c>
      <c r="G442" s="2">
        <v>47660.830151454589</v>
      </c>
      <c r="H442" s="15">
        <v>11209.16</v>
      </c>
      <c r="I442" s="6">
        <v>219.90799999999999</v>
      </c>
      <c r="J442" s="2">
        <v>49388.485184713616</v>
      </c>
      <c r="K442" s="15">
        <v>10860.923000000001</v>
      </c>
      <c r="L442" s="88" t="s">
        <v>82</v>
      </c>
    </row>
    <row r="443" spans="2:12" ht="15" thickBot="1">
      <c r="B443" s="84" t="s">
        <v>83</v>
      </c>
      <c r="C443" s="6">
        <v>60.908999999999999</v>
      </c>
      <c r="D443" s="2">
        <v>63629.972582048627</v>
      </c>
      <c r="E443" s="6">
        <v>3875.6379999999999</v>
      </c>
      <c r="F443" s="6">
        <v>60.978000000000002</v>
      </c>
      <c r="G443" s="2">
        <v>69187.625045098233</v>
      </c>
      <c r="H443" s="15">
        <v>4218.9229999999998</v>
      </c>
      <c r="I443" s="6">
        <v>57.793999999999997</v>
      </c>
      <c r="J443" s="2">
        <v>64737.481399453231</v>
      </c>
      <c r="K443" s="15">
        <v>3741.4380000000001</v>
      </c>
      <c r="L443" s="88" t="s">
        <v>84</v>
      </c>
    </row>
    <row r="444" spans="2:12" ht="16.5" thickBot="1">
      <c r="B444" s="86" t="s">
        <v>383</v>
      </c>
      <c r="C444" s="90">
        <f>SUM(C437:C443)</f>
        <v>303.07479999999998</v>
      </c>
      <c r="D444" s="90">
        <f t="shared" ref="D444" si="62">E444/C444*1000</f>
        <v>52826.384773659847</v>
      </c>
      <c r="E444" s="90">
        <f>SUM(E437:E443)</f>
        <v>16010.346000000001</v>
      </c>
      <c r="F444" s="90">
        <f>SUM(F437:F443)</f>
        <v>298.09100000000001</v>
      </c>
      <c r="G444" s="90">
        <f t="shared" ref="G444" si="63">H444/F444*1000</f>
        <v>52194.681154412581</v>
      </c>
      <c r="H444" s="90">
        <f>SUM(H437:H443)</f>
        <v>15558.7647</v>
      </c>
      <c r="I444" s="90">
        <f>SUM(I437:I443)</f>
        <v>296.28299999999996</v>
      </c>
      <c r="J444" s="90">
        <f t="shared" ref="J444" si="64">K444/I444*1000</f>
        <v>52315.812922104888</v>
      </c>
      <c r="K444" s="90">
        <f>SUM(K437:K443)</f>
        <v>15500.286</v>
      </c>
      <c r="L444" s="86" t="s">
        <v>385</v>
      </c>
    </row>
    <row r="445" spans="2:12" ht="16.5" thickBot="1">
      <c r="B445" s="86" t="s">
        <v>384</v>
      </c>
      <c r="C445" s="90">
        <v>4221.5780000000004</v>
      </c>
      <c r="D445" s="90">
        <v>57106.86169958247</v>
      </c>
      <c r="E445" s="90">
        <v>241081.071</v>
      </c>
      <c r="F445" s="90">
        <v>4574.6270000000004</v>
      </c>
      <c r="G445" s="90">
        <v>60539.685749242512</v>
      </c>
      <c r="H445" s="90">
        <v>276946.48100000003</v>
      </c>
      <c r="I445" s="90">
        <v>4894.0259999999998</v>
      </c>
      <c r="J445" s="90">
        <v>61506.762734811789</v>
      </c>
      <c r="K445" s="90">
        <v>301015.696</v>
      </c>
      <c r="L445" s="86" t="s">
        <v>382</v>
      </c>
    </row>
    <row r="450" spans="2:7">
      <c r="B450" s="35" t="s">
        <v>360</v>
      </c>
      <c r="C450" s="35"/>
      <c r="D450" s="35"/>
      <c r="E450" s="35"/>
      <c r="F450" s="36" t="s">
        <v>361</v>
      </c>
    </row>
    <row r="451" spans="2:7" ht="15" customHeight="1">
      <c r="B451" s="35" t="s">
        <v>141</v>
      </c>
      <c r="C451" s="35"/>
      <c r="D451" s="35"/>
      <c r="F451" s="35" t="s">
        <v>142</v>
      </c>
    </row>
    <row r="452" spans="2:7" ht="15.75" customHeight="1" thickBot="1">
      <c r="B452" s="41" t="s">
        <v>143</v>
      </c>
      <c r="C452" s="41"/>
      <c r="D452" s="41"/>
      <c r="F452" s="42" t="s">
        <v>144</v>
      </c>
    </row>
    <row r="453" spans="2:7" ht="15.75" thickTop="1" thickBot="1">
      <c r="B453" s="96" t="s">
        <v>128</v>
      </c>
      <c r="C453" s="96">
        <v>2015</v>
      </c>
      <c r="D453" s="96">
        <v>2016</v>
      </c>
      <c r="E453" s="96">
        <v>2017</v>
      </c>
      <c r="F453" s="96" t="s">
        <v>44</v>
      </c>
      <c r="G453" s="18"/>
    </row>
    <row r="454" spans="2:7" ht="15" thickBot="1">
      <c r="B454" s="84" t="s">
        <v>51</v>
      </c>
      <c r="C454" s="33">
        <v>10</v>
      </c>
      <c r="D454" s="21">
        <v>10</v>
      </c>
      <c r="E454" s="21">
        <v>15</v>
      </c>
      <c r="F454" s="88" t="s">
        <v>52</v>
      </c>
    </row>
    <row r="455" spans="2:7" ht="15" thickBot="1">
      <c r="B455" s="84" t="s">
        <v>61</v>
      </c>
      <c r="C455" s="33">
        <v>670.67899999999997</v>
      </c>
      <c r="D455" s="33">
        <v>680</v>
      </c>
      <c r="E455" s="21">
        <v>650</v>
      </c>
      <c r="F455" s="88" t="s">
        <v>62</v>
      </c>
    </row>
    <row r="456" spans="2:7" ht="15" thickBot="1">
      <c r="B456" s="84" t="s">
        <v>63</v>
      </c>
      <c r="C456" s="33">
        <v>110</v>
      </c>
      <c r="D456" s="33">
        <v>60</v>
      </c>
      <c r="E456" s="33">
        <v>50</v>
      </c>
      <c r="F456" s="88" t="s">
        <v>64</v>
      </c>
    </row>
    <row r="457" spans="2:7" ht="15" thickBot="1">
      <c r="B457" s="84" t="s">
        <v>65</v>
      </c>
      <c r="C457" s="33">
        <v>21.914210526315799</v>
      </c>
      <c r="D457" s="21">
        <v>22.016022347445858</v>
      </c>
      <c r="E457" s="21">
        <v>22.1</v>
      </c>
      <c r="F457" s="88" t="s">
        <v>66</v>
      </c>
    </row>
    <row r="458" spans="2:7" ht="15" thickBot="1">
      <c r="B458" s="84" t="s">
        <v>67</v>
      </c>
      <c r="C458" s="33">
        <v>1.3773684210526369</v>
      </c>
      <c r="D458" s="33">
        <v>1.7859877192982523</v>
      </c>
      <c r="E458" s="33">
        <v>1.8</v>
      </c>
      <c r="F458" s="88" t="s">
        <v>68</v>
      </c>
    </row>
    <row r="459" spans="2:7" ht="15" thickBot="1">
      <c r="B459" s="84" t="s">
        <v>77</v>
      </c>
      <c r="C459" s="33">
        <v>3.798181818181817</v>
      </c>
      <c r="D459" s="33">
        <v>3.3146844125814541</v>
      </c>
      <c r="E459" s="33">
        <v>2.8311870069810898</v>
      </c>
      <c r="F459" s="88" t="s">
        <v>78</v>
      </c>
    </row>
    <row r="460" spans="2:7" ht="15" thickBot="1">
      <c r="B460" s="84" t="s">
        <v>81</v>
      </c>
      <c r="C460" s="33">
        <v>2125</v>
      </c>
      <c r="D460" s="33">
        <v>2270</v>
      </c>
      <c r="E460" s="33">
        <v>2320</v>
      </c>
      <c r="F460" s="88" t="s">
        <v>82</v>
      </c>
    </row>
    <row r="461" spans="2:7" ht="15" thickBot="1">
      <c r="B461" s="84" t="s">
        <v>83</v>
      </c>
      <c r="C461" s="33">
        <v>540</v>
      </c>
      <c r="D461" s="21">
        <v>601</v>
      </c>
      <c r="E461" s="21">
        <v>605</v>
      </c>
      <c r="F461" s="88" t="s">
        <v>84</v>
      </c>
    </row>
    <row r="462" spans="2:7" ht="16.5" thickBot="1">
      <c r="B462" s="86" t="s">
        <v>383</v>
      </c>
      <c r="C462" s="90">
        <f>SUM(C454:C461)</f>
        <v>3482.7687607655503</v>
      </c>
      <c r="D462" s="90">
        <f>SUM(D454:D461)</f>
        <v>3648.1166944793258</v>
      </c>
      <c r="E462" s="90">
        <f>SUM(E454:E461)</f>
        <v>3666.7311870069811</v>
      </c>
      <c r="F462" s="86" t="s">
        <v>385</v>
      </c>
    </row>
    <row r="463" spans="2:7" ht="16.5" thickBot="1">
      <c r="B463" s="86" t="s">
        <v>384</v>
      </c>
      <c r="C463" s="90">
        <v>164868</v>
      </c>
      <c r="D463" s="90">
        <v>174030</v>
      </c>
      <c r="E463" s="90">
        <v>194496</v>
      </c>
      <c r="F463" s="86" t="s">
        <v>382</v>
      </c>
    </row>
    <row r="470" spans="2:12">
      <c r="B470" s="35" t="s">
        <v>362</v>
      </c>
      <c r="C470" s="35"/>
      <c r="D470" s="35"/>
      <c r="E470" s="35"/>
      <c r="F470" s="35"/>
      <c r="H470" s="35"/>
      <c r="I470" s="35"/>
      <c r="J470" s="35"/>
      <c r="K470" s="35"/>
      <c r="L470" s="59" t="s">
        <v>363</v>
      </c>
    </row>
    <row r="471" spans="2:12">
      <c r="B471" s="35" t="s">
        <v>394</v>
      </c>
      <c r="C471" s="35"/>
      <c r="D471" s="35"/>
      <c r="E471" s="35"/>
      <c r="F471" s="35"/>
      <c r="H471" s="36"/>
      <c r="I471" s="36"/>
      <c r="J471" s="36"/>
      <c r="K471" s="36"/>
      <c r="L471" s="59" t="s">
        <v>393</v>
      </c>
    </row>
    <row r="472" spans="2:12" ht="15.75" customHeight="1" thickBot="1">
      <c r="B472" s="37" t="s">
        <v>133</v>
      </c>
      <c r="C472" s="37"/>
      <c r="D472" s="37"/>
      <c r="E472" s="37"/>
      <c r="F472" s="37"/>
      <c r="H472" s="38"/>
      <c r="I472" s="38"/>
      <c r="J472" s="38"/>
      <c r="K472" s="38"/>
      <c r="L472" s="59" t="s">
        <v>134</v>
      </c>
    </row>
    <row r="473" spans="2:12" ht="15" thickBot="1">
      <c r="B473" s="102" t="s">
        <v>43</v>
      </c>
      <c r="C473" s="105">
        <v>2015</v>
      </c>
      <c r="D473" s="106"/>
      <c r="E473" s="107"/>
      <c r="F473" s="105">
        <v>2016</v>
      </c>
      <c r="G473" s="106"/>
      <c r="H473" s="107"/>
      <c r="I473" s="105">
        <v>2017</v>
      </c>
      <c r="J473" s="106"/>
      <c r="K473" s="107"/>
      <c r="L473" s="108" t="s">
        <v>44</v>
      </c>
    </row>
    <row r="474" spans="2:12">
      <c r="B474" s="103"/>
      <c r="C474" s="79" t="s">
        <v>8</v>
      </c>
      <c r="D474" s="79" t="s">
        <v>9</v>
      </c>
      <c r="E474" s="79" t="s">
        <v>10</v>
      </c>
      <c r="F474" s="79" t="s">
        <v>8</v>
      </c>
      <c r="G474" s="79" t="s">
        <v>9</v>
      </c>
      <c r="H474" s="80" t="s">
        <v>10</v>
      </c>
      <c r="I474" s="79" t="s">
        <v>8</v>
      </c>
      <c r="J474" s="79" t="s">
        <v>9</v>
      </c>
      <c r="K474" s="80" t="s">
        <v>10</v>
      </c>
      <c r="L474" s="109"/>
    </row>
    <row r="475" spans="2:12" ht="15" thickBot="1">
      <c r="B475" s="104"/>
      <c r="C475" s="81" t="s">
        <v>11</v>
      </c>
      <c r="D475" s="81" t="s">
        <v>12</v>
      </c>
      <c r="E475" s="81" t="s">
        <v>13</v>
      </c>
      <c r="F475" s="81" t="s">
        <v>11</v>
      </c>
      <c r="G475" s="81" t="s">
        <v>12</v>
      </c>
      <c r="H475" s="82" t="s">
        <v>13</v>
      </c>
      <c r="I475" s="81" t="s">
        <v>11</v>
      </c>
      <c r="J475" s="81" t="s">
        <v>12</v>
      </c>
      <c r="K475" s="82" t="s">
        <v>13</v>
      </c>
      <c r="L475" s="110"/>
    </row>
    <row r="476" spans="2:12">
      <c r="B476" s="83" t="s">
        <v>45</v>
      </c>
      <c r="C476" s="5">
        <f t="shared" ref="C476:C490" si="65">C509+C541+C575+C608+C641+C672</f>
        <v>3.742</v>
      </c>
      <c r="D476" s="2">
        <f t="shared" ref="D476:D499" si="66">E476/C476*1000</f>
        <v>3628.0064136825226</v>
      </c>
      <c r="E476" s="5">
        <v>13.575999999999999</v>
      </c>
      <c r="F476" s="5">
        <v>2.9460000000000002</v>
      </c>
      <c r="G476" s="2">
        <f t="shared" ref="G476:G499" si="67">H476/F476*1000</f>
        <v>4822.1317040054309</v>
      </c>
      <c r="H476" s="14">
        <v>14.206</v>
      </c>
      <c r="I476" s="5">
        <v>1.046</v>
      </c>
      <c r="J476" s="2">
        <f t="shared" ref="J476:J499" si="68">K476/I476*1000</f>
        <v>5131.9311663479921</v>
      </c>
      <c r="K476" s="1">
        <v>5.3680000000000003</v>
      </c>
      <c r="L476" s="87" t="s">
        <v>46</v>
      </c>
    </row>
    <row r="477" spans="2:12">
      <c r="B477" s="84" t="s">
        <v>47</v>
      </c>
      <c r="C477" s="6">
        <f t="shared" si="65"/>
        <v>0</v>
      </c>
      <c r="D477" s="2">
        <v>0</v>
      </c>
      <c r="E477" s="6">
        <v>0</v>
      </c>
      <c r="F477" s="6">
        <v>0</v>
      </c>
      <c r="G477" s="2">
        <v>0</v>
      </c>
      <c r="H477" s="15">
        <v>0</v>
      </c>
      <c r="I477" s="6">
        <v>5.8780000000000001</v>
      </c>
      <c r="J477" s="2">
        <f t="shared" si="68"/>
        <v>1600.5444028581148</v>
      </c>
      <c r="K477" s="15">
        <v>9.4079999999999995</v>
      </c>
      <c r="L477" s="88" t="s">
        <v>48</v>
      </c>
    </row>
    <row r="478" spans="2:12">
      <c r="B478" s="84" t="s">
        <v>49</v>
      </c>
      <c r="C478" s="6">
        <f t="shared" si="65"/>
        <v>0.1696551724137931</v>
      </c>
      <c r="D478" s="2">
        <f t="shared" si="66"/>
        <v>2900</v>
      </c>
      <c r="E478" s="6">
        <v>0.49199999999999999</v>
      </c>
      <c r="F478" s="6">
        <v>0.19379310344827588</v>
      </c>
      <c r="G478" s="2">
        <f t="shared" si="67"/>
        <v>2900</v>
      </c>
      <c r="H478" s="15">
        <v>0.56200000000000006</v>
      </c>
      <c r="I478" s="15">
        <v>8.0000000000000002E-3</v>
      </c>
      <c r="J478" s="2">
        <f t="shared" si="68"/>
        <v>625</v>
      </c>
      <c r="K478" s="15">
        <v>5.0000000000000001E-3</v>
      </c>
      <c r="L478" s="88" t="s">
        <v>50</v>
      </c>
    </row>
    <row r="479" spans="2:12">
      <c r="B479" s="84" t="s">
        <v>51</v>
      </c>
      <c r="C479" s="6">
        <f t="shared" si="65"/>
        <v>67.543999999999997</v>
      </c>
      <c r="D479" s="2">
        <f t="shared" si="66"/>
        <v>854.79095108373804</v>
      </c>
      <c r="E479" s="6">
        <v>57.735999999999997</v>
      </c>
      <c r="F479" s="6">
        <v>66.629000000000005</v>
      </c>
      <c r="G479" s="2">
        <f t="shared" si="67"/>
        <v>1174.2334418946705</v>
      </c>
      <c r="H479" s="15">
        <v>78.238</v>
      </c>
      <c r="I479" s="6">
        <v>83.986000000000004</v>
      </c>
      <c r="J479" s="2">
        <f t="shared" si="68"/>
        <v>989.8197318600719</v>
      </c>
      <c r="K479" s="15">
        <v>83.131</v>
      </c>
      <c r="L479" s="88" t="s">
        <v>52</v>
      </c>
    </row>
    <row r="480" spans="2:12">
      <c r="B480" s="84" t="s">
        <v>53</v>
      </c>
      <c r="C480" s="6">
        <f t="shared" si="65"/>
        <v>104.239</v>
      </c>
      <c r="D480" s="2">
        <f t="shared" si="66"/>
        <v>1029.8629303811433</v>
      </c>
      <c r="E480" s="6">
        <v>107.351882</v>
      </c>
      <c r="F480" s="6">
        <v>77.408000000000001</v>
      </c>
      <c r="G480" s="2">
        <f t="shared" si="67"/>
        <v>998.7339809838777</v>
      </c>
      <c r="H480" s="15">
        <v>77.31</v>
      </c>
      <c r="I480" s="6">
        <v>100.407</v>
      </c>
      <c r="J480" s="2">
        <f t="shared" si="68"/>
        <v>1067.7940781021246</v>
      </c>
      <c r="K480" s="15">
        <v>107.214</v>
      </c>
      <c r="L480" s="88" t="s">
        <v>54</v>
      </c>
    </row>
    <row r="481" spans="2:12">
      <c r="B481" s="84" t="s">
        <v>55</v>
      </c>
      <c r="C481" s="6">
        <f t="shared" si="65"/>
        <v>17.455000000000002</v>
      </c>
      <c r="D481" s="6">
        <f t="shared" si="66"/>
        <v>850.472643941564</v>
      </c>
      <c r="E481" s="6">
        <v>14.845000000000001</v>
      </c>
      <c r="F481" s="6">
        <v>17.864999999999998</v>
      </c>
      <c r="G481" s="6">
        <f t="shared" si="67"/>
        <v>855.75146935348459</v>
      </c>
      <c r="H481" s="6">
        <v>15.288</v>
      </c>
      <c r="I481" s="6">
        <v>17.873000000000001</v>
      </c>
      <c r="J481" s="6">
        <f t="shared" si="68"/>
        <v>866.11089352654835</v>
      </c>
      <c r="K481" s="6">
        <v>15.48</v>
      </c>
      <c r="L481" s="88" t="s">
        <v>56</v>
      </c>
    </row>
    <row r="482" spans="2:12">
      <c r="B482" s="84" t="s">
        <v>57</v>
      </c>
      <c r="C482" s="6">
        <f t="shared" si="65"/>
        <v>6.7229999999999999</v>
      </c>
      <c r="D482" s="6">
        <f t="shared" si="66"/>
        <v>315.93038821954491</v>
      </c>
      <c r="E482" s="6">
        <v>2.1240000000000001</v>
      </c>
      <c r="F482" s="6">
        <v>6.6870000000000003</v>
      </c>
      <c r="G482" s="6">
        <f t="shared" si="67"/>
        <v>319.87438313144906</v>
      </c>
      <c r="H482" s="6">
        <v>2.1389999999999998</v>
      </c>
      <c r="I482" s="6">
        <v>6.7720000000000002</v>
      </c>
      <c r="J482" s="6">
        <f t="shared" si="68"/>
        <v>316.30242173656234</v>
      </c>
      <c r="K482" s="6">
        <v>2.1419999999999999</v>
      </c>
      <c r="L482" s="88" t="s">
        <v>58</v>
      </c>
    </row>
    <row r="483" spans="2:12">
      <c r="B483" s="84" t="s">
        <v>59</v>
      </c>
      <c r="C483" s="6">
        <f t="shared" si="65"/>
        <v>4.8369999999999997</v>
      </c>
      <c r="D483" s="2">
        <f t="shared" si="66"/>
        <v>2962.9935910688446</v>
      </c>
      <c r="E483" s="6">
        <v>14.332000000000001</v>
      </c>
      <c r="F483" s="6">
        <v>4.8810000000000002</v>
      </c>
      <c r="G483" s="2">
        <f t="shared" si="67"/>
        <v>3049.9897561975008</v>
      </c>
      <c r="H483" s="15">
        <v>14.887</v>
      </c>
      <c r="I483" s="6">
        <v>4.9160000000000004</v>
      </c>
      <c r="J483" s="2">
        <f t="shared" si="68"/>
        <v>3114.9308380797397</v>
      </c>
      <c r="K483" s="15">
        <v>15.313000000000001</v>
      </c>
      <c r="L483" s="88" t="s">
        <v>60</v>
      </c>
    </row>
    <row r="484" spans="2:12">
      <c r="B484" s="84" t="s">
        <v>61</v>
      </c>
      <c r="C484" s="6">
        <f t="shared" si="65"/>
        <v>376.97399999999999</v>
      </c>
      <c r="D484" s="2">
        <f t="shared" si="66"/>
        <v>791.56652713449751</v>
      </c>
      <c r="E484" s="6">
        <v>298.40000000000003</v>
      </c>
      <c r="F484" s="6">
        <v>339.10399999999998</v>
      </c>
      <c r="G484" s="2">
        <f t="shared" si="67"/>
        <v>686.22015664810795</v>
      </c>
      <c r="H484" s="15">
        <v>232.70000000000002</v>
      </c>
      <c r="I484" s="6">
        <v>487.15699999999998</v>
      </c>
      <c r="J484" s="2">
        <f t="shared" si="68"/>
        <v>741.07320637905241</v>
      </c>
      <c r="K484" s="15">
        <v>361.01900000000001</v>
      </c>
      <c r="L484" s="88" t="s">
        <v>62</v>
      </c>
    </row>
    <row r="485" spans="2:12">
      <c r="B485" s="84" t="s">
        <v>63</v>
      </c>
      <c r="C485" s="6">
        <f t="shared" si="65"/>
        <v>254.26</v>
      </c>
      <c r="D485" s="2">
        <f t="shared" si="66"/>
        <v>834.66923621489809</v>
      </c>
      <c r="E485" s="6">
        <v>212.22299999999998</v>
      </c>
      <c r="F485" s="6">
        <v>233.64099999999999</v>
      </c>
      <c r="G485" s="2">
        <f t="shared" si="67"/>
        <v>728.9431221403778</v>
      </c>
      <c r="H485" s="15">
        <v>170.31100000000001</v>
      </c>
      <c r="I485" s="6">
        <v>249.41900000000001</v>
      </c>
      <c r="J485" s="2">
        <f t="shared" si="68"/>
        <v>906.21805074994279</v>
      </c>
      <c r="K485" s="15">
        <v>226.02799999999999</v>
      </c>
      <c r="L485" s="88" t="s">
        <v>64</v>
      </c>
    </row>
    <row r="486" spans="2:12">
      <c r="B486" s="84" t="s">
        <v>65</v>
      </c>
      <c r="C486" s="6">
        <f t="shared" si="65"/>
        <v>85.831999999999994</v>
      </c>
      <c r="D486" s="2">
        <f t="shared" si="66"/>
        <v>304.94454282784977</v>
      </c>
      <c r="E486" s="6">
        <v>26.173999999999999</v>
      </c>
      <c r="F486" s="6">
        <v>85.533000000000001</v>
      </c>
      <c r="G486" s="2">
        <f t="shared" si="67"/>
        <v>309.9739281914583</v>
      </c>
      <c r="H486" s="15">
        <v>26.513000000000002</v>
      </c>
      <c r="I486" s="6">
        <v>88.135999999999996</v>
      </c>
      <c r="J486" s="2">
        <f t="shared" si="68"/>
        <v>304.75628574021965</v>
      </c>
      <c r="K486" s="15">
        <v>26.86</v>
      </c>
      <c r="L486" s="88" t="s">
        <v>66</v>
      </c>
    </row>
    <row r="487" spans="2:12">
      <c r="B487" s="84" t="s">
        <v>67</v>
      </c>
      <c r="C487" s="6">
        <f t="shared" si="65"/>
        <v>3.8645</v>
      </c>
      <c r="D487" s="2">
        <f t="shared" si="66"/>
        <v>1687.1522836071936</v>
      </c>
      <c r="E487" s="6">
        <v>6.52</v>
      </c>
      <c r="F487" s="6">
        <v>3.9609999999999999</v>
      </c>
      <c r="G487" s="2">
        <f t="shared" si="67"/>
        <v>1646.301439030548</v>
      </c>
      <c r="H487" s="15">
        <v>6.5209999999999999</v>
      </c>
      <c r="I487" s="6">
        <v>3.7639999999999998</v>
      </c>
      <c r="J487" s="2">
        <f t="shared" si="68"/>
        <v>2682.7842720510098</v>
      </c>
      <c r="K487" s="15">
        <v>10.098000000000001</v>
      </c>
      <c r="L487" s="88" t="s">
        <v>68</v>
      </c>
    </row>
    <row r="488" spans="2:12">
      <c r="B488" s="84" t="s">
        <v>69</v>
      </c>
      <c r="C488" s="6">
        <f t="shared" si="65"/>
        <v>2.044E-2</v>
      </c>
      <c r="D488" s="2">
        <f t="shared" si="66"/>
        <v>0</v>
      </c>
      <c r="E488" s="6">
        <v>0</v>
      </c>
      <c r="F488" s="6">
        <v>2.044E-2</v>
      </c>
      <c r="G488" s="2">
        <f t="shared" si="67"/>
        <v>0</v>
      </c>
      <c r="H488" s="15">
        <v>0</v>
      </c>
      <c r="I488" s="6">
        <v>1.2E-2</v>
      </c>
      <c r="J488" s="2">
        <f t="shared" si="68"/>
        <v>0</v>
      </c>
      <c r="K488" s="15"/>
      <c r="L488" s="88" t="s">
        <v>70</v>
      </c>
    </row>
    <row r="489" spans="2:12">
      <c r="B489" s="84" t="s">
        <v>71</v>
      </c>
      <c r="C489" s="6">
        <f t="shared" si="65"/>
        <v>2.4799349999999998</v>
      </c>
      <c r="D489" s="2">
        <f t="shared" si="66"/>
        <v>1588.401228257999</v>
      </c>
      <c r="E489" s="6">
        <v>3.9391318000000006</v>
      </c>
      <c r="F489" s="6">
        <v>1.98952</v>
      </c>
      <c r="G489" s="2">
        <f t="shared" si="67"/>
        <v>1500.2111061964692</v>
      </c>
      <c r="H489" s="15">
        <v>2.9846999999999997</v>
      </c>
      <c r="I489" s="6">
        <v>1.9170900000000002</v>
      </c>
      <c r="J489" s="2">
        <f t="shared" si="68"/>
        <v>1522.2394358115682</v>
      </c>
      <c r="K489" s="15">
        <v>2.9182699999999997</v>
      </c>
      <c r="L489" s="88" t="s">
        <v>72</v>
      </c>
    </row>
    <row r="490" spans="2:12">
      <c r="B490" s="84" t="s">
        <v>73</v>
      </c>
      <c r="C490" s="6">
        <f t="shared" si="65"/>
        <v>0</v>
      </c>
      <c r="D490" s="6">
        <v>0</v>
      </c>
      <c r="E490" s="6">
        <v>0</v>
      </c>
      <c r="F490" s="6">
        <v>1.3100000000000001E-2</v>
      </c>
      <c r="G490" s="2">
        <f t="shared" si="67"/>
        <v>6236.641221374045</v>
      </c>
      <c r="H490" s="15">
        <v>8.1699999999999995E-2</v>
      </c>
      <c r="I490" s="6">
        <v>0</v>
      </c>
      <c r="J490" s="2">
        <v>0</v>
      </c>
      <c r="K490" s="15">
        <v>0</v>
      </c>
      <c r="L490" s="88" t="s">
        <v>74</v>
      </c>
    </row>
    <row r="491" spans="2:12">
      <c r="B491" s="84" t="s">
        <v>75</v>
      </c>
      <c r="C491" s="6">
        <v>0.22</v>
      </c>
      <c r="D491" s="2">
        <f t="shared" si="66"/>
        <v>19086.363636363636</v>
      </c>
      <c r="E491" s="6">
        <v>4.1989999999999998</v>
      </c>
      <c r="F491" s="6">
        <v>0.22</v>
      </c>
      <c r="G491" s="2">
        <f t="shared" si="67"/>
        <v>19086.363636363636</v>
      </c>
      <c r="H491" s="15">
        <v>4.1989999999999998</v>
      </c>
      <c r="I491" s="6">
        <v>0.22159999999999999</v>
      </c>
      <c r="J491" s="2">
        <f t="shared" si="68"/>
        <v>18948.555956678698</v>
      </c>
      <c r="K491" s="15">
        <v>4.1989999999999998</v>
      </c>
      <c r="L491" s="88" t="s">
        <v>76</v>
      </c>
    </row>
    <row r="492" spans="2:12">
      <c r="B492" s="84" t="s">
        <v>77</v>
      </c>
      <c r="C492" s="6">
        <f t="shared" ref="C492:C497" si="69">C525+C557+C591+C624+C657+C688</f>
        <v>6.8426</v>
      </c>
      <c r="D492" s="2">
        <f t="shared" si="66"/>
        <v>1089.0304854879723</v>
      </c>
      <c r="E492" s="6">
        <v>7.4518000000000004</v>
      </c>
      <c r="F492" s="6">
        <v>4.5791000000000004</v>
      </c>
      <c r="G492" s="2">
        <f t="shared" si="67"/>
        <v>650.5929112707737</v>
      </c>
      <c r="H492" s="15">
        <v>2.9791300000000001</v>
      </c>
      <c r="I492" s="6">
        <v>5.8780000000000001</v>
      </c>
      <c r="J492" s="2">
        <f t="shared" si="68"/>
        <v>1600.5444028581148</v>
      </c>
      <c r="K492" s="15">
        <v>9.4079999999999995</v>
      </c>
      <c r="L492" s="88" t="s">
        <v>78</v>
      </c>
    </row>
    <row r="493" spans="2:12">
      <c r="B493" s="84" t="s">
        <v>79</v>
      </c>
      <c r="C493" s="6">
        <f t="shared" si="69"/>
        <v>4.6980000000000004</v>
      </c>
      <c r="D493" s="2">
        <f t="shared" si="66"/>
        <v>1549.3827160493825</v>
      </c>
      <c r="E493" s="6">
        <v>7.2789999999999999</v>
      </c>
      <c r="F493" s="6">
        <v>4.7149999999999999</v>
      </c>
      <c r="G493" s="2">
        <f t="shared" si="67"/>
        <v>1549.5227995758221</v>
      </c>
      <c r="H493" s="15">
        <v>7.3060000000000009</v>
      </c>
      <c r="I493" s="6">
        <v>4.335</v>
      </c>
      <c r="J493" s="2">
        <f t="shared" si="68"/>
        <v>1671.7416378316032</v>
      </c>
      <c r="K493" s="15">
        <v>7.2469999999999999</v>
      </c>
      <c r="L493" s="88" t="s">
        <v>80</v>
      </c>
    </row>
    <row r="494" spans="2:12">
      <c r="B494" s="84" t="s">
        <v>81</v>
      </c>
      <c r="C494" s="6">
        <f t="shared" si="69"/>
        <v>89.070319999999981</v>
      </c>
      <c r="D494" s="2">
        <f t="shared" si="66"/>
        <v>2916.4035786556065</v>
      </c>
      <c r="E494" s="6">
        <v>259.76499999999999</v>
      </c>
      <c r="F494" s="6">
        <v>76.405280000000005</v>
      </c>
      <c r="G494" s="2">
        <f t="shared" si="67"/>
        <v>3283.5688842446489</v>
      </c>
      <c r="H494" s="15">
        <v>250.88200000000001</v>
      </c>
      <c r="I494" s="6">
        <v>80.108999999999995</v>
      </c>
      <c r="J494" s="2">
        <f t="shared" si="68"/>
        <v>2892.4090926113172</v>
      </c>
      <c r="K494" s="15">
        <v>231.708</v>
      </c>
      <c r="L494" s="88" t="s">
        <v>82</v>
      </c>
    </row>
    <row r="495" spans="2:12">
      <c r="B495" s="84" t="s">
        <v>83</v>
      </c>
      <c r="C495" s="6">
        <f t="shared" si="69"/>
        <v>468.04599999999999</v>
      </c>
      <c r="D495" s="2">
        <f t="shared" si="66"/>
        <v>750.14421659409538</v>
      </c>
      <c r="E495" s="6">
        <v>351.10199999999998</v>
      </c>
      <c r="F495" s="6">
        <v>382.01</v>
      </c>
      <c r="G495" s="2">
        <f t="shared" si="67"/>
        <v>544.572131619591</v>
      </c>
      <c r="H495" s="15">
        <v>208.03199999999998</v>
      </c>
      <c r="I495" s="6">
        <v>358.798</v>
      </c>
      <c r="J495" s="2">
        <f t="shared" si="68"/>
        <v>705.66446858678148</v>
      </c>
      <c r="K495" s="15">
        <v>253.191</v>
      </c>
      <c r="L495" s="88" t="s">
        <v>84</v>
      </c>
    </row>
    <row r="496" spans="2:12">
      <c r="B496" s="84" t="s">
        <v>85</v>
      </c>
      <c r="C496" s="6">
        <f t="shared" si="69"/>
        <v>75.588999999999999</v>
      </c>
      <c r="D496" s="2">
        <f t="shared" si="66"/>
        <v>565.32035084469965</v>
      </c>
      <c r="E496" s="6">
        <v>42.731999999999999</v>
      </c>
      <c r="F496" s="6">
        <v>75.599000000000004</v>
      </c>
      <c r="G496" s="2">
        <f t="shared" si="67"/>
        <v>578.10288495879558</v>
      </c>
      <c r="H496" s="15">
        <v>43.703999999999994</v>
      </c>
      <c r="I496" s="6">
        <v>98.998999999999995</v>
      </c>
      <c r="J496" s="2">
        <f t="shared" si="68"/>
        <v>519.14665804705112</v>
      </c>
      <c r="K496" s="15">
        <v>51.395000000000003</v>
      </c>
      <c r="L496" s="88" t="s">
        <v>86</v>
      </c>
    </row>
    <row r="497" spans="2:12" ht="15" thickBot="1">
      <c r="B497" s="85" t="s">
        <v>87</v>
      </c>
      <c r="C497" s="16">
        <f t="shared" si="69"/>
        <v>54.554000000000002</v>
      </c>
      <c r="D497" s="2">
        <f t="shared" si="66"/>
        <v>2677.1272500641567</v>
      </c>
      <c r="E497" s="16">
        <v>146.048</v>
      </c>
      <c r="F497" s="16">
        <v>37.718000000000004</v>
      </c>
      <c r="G497" s="2">
        <f t="shared" si="67"/>
        <v>1882.2843204835883</v>
      </c>
      <c r="H497" s="17">
        <v>70.995999999999995</v>
      </c>
      <c r="I497" s="16">
        <v>37.609000000000002</v>
      </c>
      <c r="J497" s="2">
        <f t="shared" si="68"/>
        <v>1867.957137919115</v>
      </c>
      <c r="K497" s="17">
        <v>70.251999999999995</v>
      </c>
      <c r="L497" s="89" t="s">
        <v>88</v>
      </c>
    </row>
    <row r="498" spans="2:12" ht="16.5" thickBot="1">
      <c r="B498" s="86" t="s">
        <v>383</v>
      </c>
      <c r="C498" s="90">
        <f>SUM(C476:C497)</f>
        <v>1627.1604501724137</v>
      </c>
      <c r="D498" s="90">
        <f t="shared" si="66"/>
        <v>968.73655799154676</v>
      </c>
      <c r="E498" s="90">
        <f>SUM(E476:E497)</f>
        <v>1576.2898137999998</v>
      </c>
      <c r="F498" s="90">
        <f>SUM(F476:F497)</f>
        <v>1422.1182331034483</v>
      </c>
      <c r="G498" s="90">
        <f t="shared" si="67"/>
        <v>864.79415098712013</v>
      </c>
      <c r="H498" s="90">
        <f>SUM(H476:H497)</f>
        <v>1229.83953</v>
      </c>
      <c r="I498" s="90">
        <f>SUM(I476:I497)</f>
        <v>1637.2406899999996</v>
      </c>
      <c r="J498" s="90">
        <f t="shared" si="68"/>
        <v>911.52405331436034</v>
      </c>
      <c r="K498" s="90">
        <f>SUM(K476:K497)</f>
        <v>1492.3842699999998</v>
      </c>
      <c r="L498" s="86" t="s">
        <v>385</v>
      </c>
    </row>
    <row r="499" spans="2:12" ht="16.5" thickBot="1">
      <c r="B499" s="86" t="s">
        <v>384</v>
      </c>
      <c r="C499" s="90">
        <v>81724.835000000006</v>
      </c>
      <c r="D499" s="90">
        <f t="shared" si="66"/>
        <v>948.99754768547405</v>
      </c>
      <c r="E499" s="90">
        <v>77556.668000000005</v>
      </c>
      <c r="F499" s="90">
        <v>87159.399000000005</v>
      </c>
      <c r="G499" s="90">
        <f t="shared" si="67"/>
        <v>957.53988620320786</v>
      </c>
      <c r="H499" s="90">
        <v>83458.600999999995</v>
      </c>
      <c r="I499" s="90">
        <v>95167.142000000007</v>
      </c>
      <c r="J499" s="90">
        <f t="shared" si="68"/>
        <v>1008.5257157349539</v>
      </c>
      <c r="K499" s="90">
        <v>95978.51</v>
      </c>
      <c r="L499" s="86" t="s">
        <v>382</v>
      </c>
    </row>
    <row r="503" spans="2:12">
      <c r="B503" s="43" t="s">
        <v>364</v>
      </c>
      <c r="C503" s="43"/>
      <c r="D503" s="43"/>
      <c r="E503" s="43"/>
      <c r="F503" s="43"/>
      <c r="I503" s="35"/>
      <c r="J503" s="35"/>
      <c r="K503" s="35"/>
      <c r="L503" s="59" t="s">
        <v>365</v>
      </c>
    </row>
    <row r="504" spans="2:12">
      <c r="B504" s="43" t="s">
        <v>149</v>
      </c>
      <c r="C504" s="43"/>
      <c r="D504" s="43"/>
      <c r="E504" s="43"/>
      <c r="F504" s="43"/>
      <c r="I504" s="36"/>
      <c r="J504" s="36"/>
      <c r="K504" s="36"/>
      <c r="L504" s="59" t="s">
        <v>150</v>
      </c>
    </row>
    <row r="505" spans="2:12" ht="24" customHeight="1" thickBot="1">
      <c r="B505" s="37" t="s">
        <v>133</v>
      </c>
      <c r="C505" s="44"/>
      <c r="D505" s="44"/>
      <c r="E505" s="44"/>
      <c r="F505" s="44"/>
      <c r="H505" s="38"/>
      <c r="I505" s="38"/>
      <c r="J505" s="38"/>
      <c r="L505" s="59" t="s">
        <v>134</v>
      </c>
    </row>
    <row r="506" spans="2:12" ht="15" thickBot="1">
      <c r="B506" s="102" t="s">
        <v>43</v>
      </c>
      <c r="C506" s="105">
        <v>2015</v>
      </c>
      <c r="D506" s="106"/>
      <c r="E506" s="107"/>
      <c r="F506" s="105">
        <v>2016</v>
      </c>
      <c r="G506" s="106"/>
      <c r="H506" s="107"/>
      <c r="I506" s="105">
        <v>2017</v>
      </c>
      <c r="J506" s="106"/>
      <c r="K506" s="107"/>
      <c r="L506" s="108" t="s">
        <v>44</v>
      </c>
    </row>
    <row r="507" spans="2:12">
      <c r="B507" s="103"/>
      <c r="C507" s="79" t="s">
        <v>8</v>
      </c>
      <c r="D507" s="79" t="s">
        <v>9</v>
      </c>
      <c r="E507" s="79" t="s">
        <v>10</v>
      </c>
      <c r="F507" s="79" t="s">
        <v>8</v>
      </c>
      <c r="G507" s="79" t="s">
        <v>9</v>
      </c>
      <c r="H507" s="80" t="s">
        <v>10</v>
      </c>
      <c r="I507" s="79" t="s">
        <v>8</v>
      </c>
      <c r="J507" s="79" t="s">
        <v>9</v>
      </c>
      <c r="K507" s="80" t="s">
        <v>10</v>
      </c>
      <c r="L507" s="109"/>
    </row>
    <row r="508" spans="2:12" ht="15" thickBot="1">
      <c r="B508" s="104"/>
      <c r="C508" s="81" t="s">
        <v>11</v>
      </c>
      <c r="D508" s="81" t="s">
        <v>12</v>
      </c>
      <c r="E508" s="81" t="s">
        <v>13</v>
      </c>
      <c r="F508" s="81" t="s">
        <v>11</v>
      </c>
      <c r="G508" s="81" t="s">
        <v>12</v>
      </c>
      <c r="H508" s="82" t="s">
        <v>13</v>
      </c>
      <c r="I508" s="81" t="s">
        <v>11</v>
      </c>
      <c r="J508" s="81" t="s">
        <v>12</v>
      </c>
      <c r="K508" s="82" t="s">
        <v>13</v>
      </c>
      <c r="L508" s="110"/>
    </row>
    <row r="509" spans="2:12">
      <c r="B509" s="83" t="s">
        <v>45</v>
      </c>
      <c r="C509" s="5">
        <v>0.443</v>
      </c>
      <c r="D509" s="2">
        <v>835.21444695259595</v>
      </c>
      <c r="E509" s="5">
        <v>0.37</v>
      </c>
      <c r="F509" s="5">
        <v>0.443</v>
      </c>
      <c r="G509" s="2">
        <v>835.21444695259595</v>
      </c>
      <c r="H509" s="14">
        <v>0.37</v>
      </c>
      <c r="I509" s="5">
        <v>0.1862</v>
      </c>
      <c r="J509" s="2">
        <f t="shared" ref="J509:J532" si="70">K509/I509*1000</f>
        <v>1095.5961331901181</v>
      </c>
      <c r="K509" s="1">
        <v>0.20399999999999999</v>
      </c>
      <c r="L509" s="87" t="s">
        <v>46</v>
      </c>
    </row>
    <row r="510" spans="2:12">
      <c r="B510" s="84" t="s">
        <v>47</v>
      </c>
      <c r="C510" s="6"/>
      <c r="D510" s="2"/>
      <c r="E510" s="6"/>
      <c r="F510" s="6"/>
      <c r="G510" s="2"/>
      <c r="H510" s="15"/>
      <c r="I510" s="6"/>
      <c r="J510" s="2"/>
      <c r="K510" s="15"/>
      <c r="L510" s="88" t="s">
        <v>48</v>
      </c>
    </row>
    <row r="511" spans="2:12">
      <c r="B511" s="84" t="s">
        <v>49</v>
      </c>
      <c r="C511" s="6"/>
      <c r="D511" s="2"/>
      <c r="E511" s="6"/>
      <c r="F511" s="6"/>
      <c r="G511" s="2"/>
      <c r="H511" s="15"/>
      <c r="I511" s="15"/>
      <c r="J511" s="2"/>
      <c r="K511" s="15"/>
      <c r="L511" s="88" t="s">
        <v>50</v>
      </c>
    </row>
    <row r="512" spans="2:12">
      <c r="B512" s="84" t="s">
        <v>51</v>
      </c>
      <c r="C512" s="6">
        <v>51.7</v>
      </c>
      <c r="D512" s="2">
        <v>810.4448742746614</v>
      </c>
      <c r="E512" s="6">
        <v>41.9</v>
      </c>
      <c r="F512" s="6">
        <v>57.3</v>
      </c>
      <c r="G512" s="2">
        <v>1221.6404886561957</v>
      </c>
      <c r="H512" s="15">
        <v>70</v>
      </c>
      <c r="I512" s="6">
        <v>54.048999999999999</v>
      </c>
      <c r="J512" s="2">
        <f t="shared" si="70"/>
        <v>1185.7943717737608</v>
      </c>
      <c r="K512" s="15">
        <v>64.090999999999994</v>
      </c>
      <c r="L512" s="88" t="s">
        <v>52</v>
      </c>
    </row>
    <row r="513" spans="2:12">
      <c r="B513" s="84" t="s">
        <v>53</v>
      </c>
      <c r="C513" s="6">
        <v>39.979999999999997</v>
      </c>
      <c r="D513" s="2">
        <v>1120.8104052026013</v>
      </c>
      <c r="E513" s="6">
        <v>44.81</v>
      </c>
      <c r="F513" s="6">
        <v>35.813000000000002</v>
      </c>
      <c r="G513" s="2">
        <f>H513/F513*1000</f>
        <v>1062.4354284756932</v>
      </c>
      <c r="H513" s="15">
        <v>38.048999999999999</v>
      </c>
      <c r="I513" s="6">
        <v>40.360999999999997</v>
      </c>
      <c r="J513" s="2">
        <f t="shared" si="70"/>
        <v>1160.8978964842297</v>
      </c>
      <c r="K513" s="15">
        <v>46.854999999999997</v>
      </c>
      <c r="L513" s="88" t="s">
        <v>54</v>
      </c>
    </row>
    <row r="514" spans="2:12">
      <c r="B514" s="84" t="s">
        <v>55</v>
      </c>
      <c r="C514" s="6"/>
      <c r="D514" s="6"/>
      <c r="E514" s="6"/>
      <c r="F514" s="6"/>
      <c r="G514" s="6"/>
      <c r="H514" s="6"/>
      <c r="I514" s="6"/>
      <c r="J514" s="6"/>
      <c r="K514" s="6"/>
      <c r="L514" s="88" t="s">
        <v>56</v>
      </c>
    </row>
    <row r="515" spans="2:12">
      <c r="B515" s="84" t="s">
        <v>57</v>
      </c>
      <c r="C515" s="6"/>
      <c r="D515" s="6"/>
      <c r="E515" s="6"/>
      <c r="F515" s="6"/>
      <c r="G515" s="6"/>
      <c r="H515" s="6"/>
      <c r="I515" s="6"/>
      <c r="J515" s="6"/>
      <c r="K515" s="6"/>
      <c r="L515" s="88" t="s">
        <v>58</v>
      </c>
    </row>
    <row r="516" spans="2:12">
      <c r="B516" s="84" t="s">
        <v>59</v>
      </c>
      <c r="C516" s="6"/>
      <c r="D516" s="2"/>
      <c r="E516" s="6"/>
      <c r="F516" s="6"/>
      <c r="G516" s="2"/>
      <c r="H516" s="15"/>
      <c r="I516" s="6"/>
      <c r="J516" s="2"/>
      <c r="K516" s="15"/>
      <c r="L516" s="88" t="s">
        <v>60</v>
      </c>
    </row>
    <row r="517" spans="2:12">
      <c r="B517" s="84" t="s">
        <v>61</v>
      </c>
      <c r="C517" s="6">
        <v>69.72</v>
      </c>
      <c r="D517" s="2">
        <v>2137.1199082042458</v>
      </c>
      <c r="E517" s="6">
        <v>149</v>
      </c>
      <c r="F517" s="6">
        <v>68.459999999999994</v>
      </c>
      <c r="G517" s="2">
        <v>2135.5536079462463</v>
      </c>
      <c r="H517" s="15">
        <v>146.20000000000002</v>
      </c>
      <c r="I517" s="6">
        <v>73.451999999999998</v>
      </c>
      <c r="J517" s="2">
        <f t="shared" si="70"/>
        <v>1998.5841093503243</v>
      </c>
      <c r="K517" s="15">
        <v>146.80000000000001</v>
      </c>
      <c r="L517" s="88" t="s">
        <v>62</v>
      </c>
    </row>
    <row r="518" spans="2:12">
      <c r="B518" s="84" t="s">
        <v>63</v>
      </c>
      <c r="C518" s="6">
        <v>13.987</v>
      </c>
      <c r="D518" s="2">
        <f>E518/C518*1000</f>
        <v>2084.5785372131263</v>
      </c>
      <c r="E518" s="6">
        <v>29.157</v>
      </c>
      <c r="F518" s="6">
        <v>11.962999999999999</v>
      </c>
      <c r="G518" s="2">
        <f>H518/F518*1000</f>
        <v>2150.4639304522279</v>
      </c>
      <c r="H518" s="15">
        <v>25.725999999999999</v>
      </c>
      <c r="I518" s="6">
        <v>19.087</v>
      </c>
      <c r="J518" s="2">
        <f t="shared" si="70"/>
        <v>1647.2468172054278</v>
      </c>
      <c r="K518" s="15">
        <v>31.440999999999999</v>
      </c>
      <c r="L518" s="88" t="s">
        <v>64</v>
      </c>
    </row>
    <row r="519" spans="2:12">
      <c r="B519" s="84" t="s">
        <v>65</v>
      </c>
      <c r="C519" s="6"/>
      <c r="D519" s="2"/>
      <c r="E519" s="6"/>
      <c r="F519" s="6"/>
      <c r="G519" s="2"/>
      <c r="H519" s="15"/>
      <c r="I519" s="6"/>
      <c r="J519" s="2"/>
      <c r="K519" s="15"/>
      <c r="L519" s="88" t="s">
        <v>66</v>
      </c>
    </row>
    <row r="520" spans="2:12">
      <c r="B520" s="84" t="s">
        <v>67</v>
      </c>
      <c r="C520" s="6"/>
      <c r="D520" s="2"/>
      <c r="E520" s="6"/>
      <c r="F520" s="6"/>
      <c r="G520" s="2"/>
      <c r="H520" s="15"/>
      <c r="I520" s="6">
        <v>1.484</v>
      </c>
      <c r="J520" s="2">
        <f t="shared" si="70"/>
        <v>2677.8975741239892</v>
      </c>
      <c r="K520" s="15">
        <v>3.9740000000000002</v>
      </c>
      <c r="L520" s="88" t="s">
        <v>68</v>
      </c>
    </row>
    <row r="521" spans="2:12">
      <c r="B521" s="84" t="s">
        <v>69</v>
      </c>
      <c r="C521" s="6">
        <v>3.3600000000000001E-3</v>
      </c>
      <c r="D521" s="2">
        <v>0</v>
      </c>
      <c r="E521" s="6"/>
      <c r="F521" s="6">
        <v>3.3600000000000001E-3</v>
      </c>
      <c r="G521" s="2">
        <v>0</v>
      </c>
      <c r="H521" s="15"/>
      <c r="I521" s="6"/>
      <c r="J521" s="2"/>
      <c r="K521" s="15"/>
      <c r="L521" s="88" t="s">
        <v>70</v>
      </c>
    </row>
    <row r="522" spans="2:12">
      <c r="B522" s="84" t="s">
        <v>71</v>
      </c>
      <c r="C522" s="6">
        <v>0.152005</v>
      </c>
      <c r="D522" s="2">
        <v>965.7563895924477</v>
      </c>
      <c r="E522" s="6">
        <v>0.14679980000000001</v>
      </c>
      <c r="F522" s="6">
        <v>0.70622000000000007</v>
      </c>
      <c r="G522" s="2">
        <v>2101.9653932202427</v>
      </c>
      <c r="H522" s="15">
        <v>1.48445</v>
      </c>
      <c r="I522" s="6">
        <v>0.27400000000000002</v>
      </c>
      <c r="J522" s="2">
        <f t="shared" si="70"/>
        <v>948.90510948905103</v>
      </c>
      <c r="K522" s="15">
        <v>0.26</v>
      </c>
      <c r="L522" s="88" t="s">
        <v>72</v>
      </c>
    </row>
    <row r="523" spans="2:12">
      <c r="B523" s="84" t="s">
        <v>73</v>
      </c>
      <c r="C523" s="6"/>
      <c r="D523" s="6"/>
      <c r="E523" s="6"/>
      <c r="F523" s="6">
        <v>4.8999999999999998E-3</v>
      </c>
      <c r="G523" s="2">
        <v>9979.5918367346931</v>
      </c>
      <c r="H523" s="15">
        <v>4.8899999999999999E-2</v>
      </c>
      <c r="I523" s="6"/>
      <c r="J523" s="2"/>
      <c r="K523" s="15"/>
      <c r="L523" s="88" t="s">
        <v>74</v>
      </c>
    </row>
    <row r="524" spans="2:12">
      <c r="B524" s="84" t="s">
        <v>75</v>
      </c>
      <c r="C524" s="6"/>
      <c r="D524" s="2"/>
      <c r="E524" s="6"/>
      <c r="F524" s="6"/>
      <c r="G524" s="2"/>
      <c r="H524" s="15"/>
      <c r="I524" s="6"/>
      <c r="J524" s="2"/>
      <c r="K524" s="15"/>
      <c r="L524" s="88" t="s">
        <v>76</v>
      </c>
    </row>
    <row r="525" spans="2:12">
      <c r="B525" s="84" t="s">
        <v>77</v>
      </c>
      <c r="C525" s="6">
        <v>0.16300000000000001</v>
      </c>
      <c r="D525" s="2">
        <v>754.601226993865</v>
      </c>
      <c r="E525" s="6">
        <v>0.123</v>
      </c>
      <c r="F525" s="6">
        <v>0.36799999999999999</v>
      </c>
      <c r="G525" s="2">
        <f>H525/F525*1000</f>
        <v>1830.9673913043478</v>
      </c>
      <c r="H525" s="15">
        <v>0.67379599999999995</v>
      </c>
      <c r="I525" s="6">
        <v>0.216</v>
      </c>
      <c r="J525" s="2">
        <f t="shared" si="70"/>
        <v>615.74074074074076</v>
      </c>
      <c r="K525" s="15">
        <v>0.13300000000000001</v>
      </c>
      <c r="L525" s="88" t="s">
        <v>78</v>
      </c>
    </row>
    <row r="526" spans="2:12">
      <c r="B526" s="84" t="s">
        <v>79</v>
      </c>
      <c r="C526" s="6">
        <v>0.18</v>
      </c>
      <c r="D526" s="2">
        <v>1661.1111111111113</v>
      </c>
      <c r="E526" s="6">
        <v>0.29899999999999999</v>
      </c>
      <c r="F526" s="6">
        <v>0.17799999999999999</v>
      </c>
      <c r="G526" s="2">
        <v>1679.7752808988764</v>
      </c>
      <c r="H526" s="15">
        <v>0.29899999999999999</v>
      </c>
      <c r="I526" s="6">
        <v>0.17499999999999999</v>
      </c>
      <c r="J526" s="2">
        <f t="shared" si="70"/>
        <v>1697.1428571428571</v>
      </c>
      <c r="K526" s="15">
        <v>0.29699999999999999</v>
      </c>
      <c r="L526" s="88" t="s">
        <v>80</v>
      </c>
    </row>
    <row r="527" spans="2:12">
      <c r="B527" s="84" t="s">
        <v>81</v>
      </c>
      <c r="C527" s="6">
        <v>34.636139999999997</v>
      </c>
      <c r="D527" s="2">
        <v>3335.5910906931317</v>
      </c>
      <c r="E527" s="6">
        <v>115.532</v>
      </c>
      <c r="F527" s="6">
        <v>35.022999999999996</v>
      </c>
      <c r="G527" s="2">
        <f>H527/F527*1000</f>
        <v>3391.8282271650064</v>
      </c>
      <c r="H527" s="15">
        <v>118.792</v>
      </c>
      <c r="I527" s="6">
        <v>50.855000000000004</v>
      </c>
      <c r="J527" s="2">
        <f t="shared" si="70"/>
        <v>3345.7083865893223</v>
      </c>
      <c r="K527" s="15">
        <v>170.14600000000002</v>
      </c>
      <c r="L527" s="88" t="s">
        <v>82</v>
      </c>
    </row>
    <row r="528" spans="2:12">
      <c r="B528" s="84" t="s">
        <v>83</v>
      </c>
      <c r="C528" s="6">
        <v>191.3</v>
      </c>
      <c r="D528" s="2">
        <v>471.9236800836382</v>
      </c>
      <c r="E528" s="6">
        <v>90.278999999999996</v>
      </c>
      <c r="F528" s="6">
        <v>82.774000000000001</v>
      </c>
      <c r="G528" s="2">
        <v>320.92202865634135</v>
      </c>
      <c r="H528" s="15">
        <v>26.564</v>
      </c>
      <c r="I528" s="6">
        <v>131.38</v>
      </c>
      <c r="J528" s="2">
        <f t="shared" si="70"/>
        <v>710.91490333384093</v>
      </c>
      <c r="K528" s="15">
        <v>93.4</v>
      </c>
      <c r="L528" s="88" t="s">
        <v>84</v>
      </c>
    </row>
    <row r="529" spans="2:12">
      <c r="B529" s="84" t="s">
        <v>85</v>
      </c>
      <c r="C529" s="6">
        <v>0</v>
      </c>
      <c r="D529" s="2">
        <v>0</v>
      </c>
      <c r="E529" s="6">
        <v>0</v>
      </c>
      <c r="F529" s="6">
        <v>0</v>
      </c>
      <c r="G529" s="2">
        <v>0</v>
      </c>
      <c r="H529" s="15">
        <v>0</v>
      </c>
      <c r="I529" s="6"/>
      <c r="J529" s="2"/>
      <c r="K529" s="15"/>
      <c r="L529" s="88" t="s">
        <v>86</v>
      </c>
    </row>
    <row r="530" spans="2:12" ht="15" thickBot="1">
      <c r="B530" s="85" t="s">
        <v>87</v>
      </c>
      <c r="C530" s="16">
        <v>3.9089999999999998</v>
      </c>
      <c r="D530" s="2">
        <v>1785.1112816577131</v>
      </c>
      <c r="E530" s="16">
        <v>6.9779999999999998</v>
      </c>
      <c r="F530" s="16">
        <v>3.9860000000000002</v>
      </c>
      <c r="G530" s="2">
        <v>1799.7992975413947</v>
      </c>
      <c r="H530" s="17">
        <v>7.1740000000000004</v>
      </c>
      <c r="I530" s="16">
        <v>1.8029999999999999</v>
      </c>
      <c r="J530" s="2">
        <f t="shared" si="70"/>
        <v>2600.6655574043261</v>
      </c>
      <c r="K530" s="17">
        <v>4.6890000000000001</v>
      </c>
      <c r="L530" s="89" t="s">
        <v>88</v>
      </c>
    </row>
    <row r="531" spans="2:12" ht="16.5" thickBot="1">
      <c r="B531" s="86" t="s">
        <v>383</v>
      </c>
      <c r="C531" s="90">
        <f>SUM(C509:C530)</f>
        <v>406.17350499999998</v>
      </c>
      <c r="D531" s="90">
        <f t="shared" ref="D531" si="71">E531/C531*1000</f>
        <v>1178.3013759107698</v>
      </c>
      <c r="E531" s="90">
        <f>SUM(E509:E530)</f>
        <v>478.59479979999992</v>
      </c>
      <c r="F531" s="90">
        <f>SUM(F509:F530)</f>
        <v>297.02247999999997</v>
      </c>
      <c r="G531" s="90">
        <f t="shared" ref="G531" si="72">H531/F531*1000</f>
        <v>1465.818836338583</v>
      </c>
      <c r="H531" s="90">
        <f>SUM(H509:H530)</f>
        <v>435.381146</v>
      </c>
      <c r="I531" s="90">
        <f>SUM(I509:I530)</f>
        <v>373.32220000000001</v>
      </c>
      <c r="J531" s="90">
        <f t="shared" si="70"/>
        <v>1506.1788449762696</v>
      </c>
      <c r="K531" s="90">
        <f>SUM(K509:K530)</f>
        <v>562.29</v>
      </c>
      <c r="L531" s="86" t="s">
        <v>385</v>
      </c>
    </row>
    <row r="532" spans="2:12" ht="16.5" thickBot="1">
      <c r="B532" s="86" t="s">
        <v>384</v>
      </c>
      <c r="C532" s="90">
        <v>2307.364</v>
      </c>
      <c r="D532" s="90">
        <f>E532/C532*1000</f>
        <v>1908.269783181154</v>
      </c>
      <c r="E532" s="90">
        <v>4403.0730000000003</v>
      </c>
      <c r="F532" s="90">
        <v>2445.6860000000001</v>
      </c>
      <c r="G532" s="90">
        <f>H532/F532*1000</f>
        <v>1868.3890736586791</v>
      </c>
      <c r="H532" s="90">
        <v>4569.4930000000004</v>
      </c>
      <c r="I532" s="90">
        <v>2463.9659999999999</v>
      </c>
      <c r="J532" s="90">
        <f t="shared" si="70"/>
        <v>1964.3493457296083</v>
      </c>
      <c r="K532" s="90">
        <v>4840.09</v>
      </c>
      <c r="L532" s="86" t="s">
        <v>382</v>
      </c>
    </row>
    <row r="535" spans="2:12">
      <c r="B535" s="43" t="s">
        <v>366</v>
      </c>
      <c r="C535" s="43"/>
      <c r="D535" s="43"/>
      <c r="E535" s="43"/>
      <c r="F535" s="43"/>
      <c r="I535" s="35"/>
      <c r="J535" s="35"/>
      <c r="K535" s="35"/>
      <c r="L535" s="59" t="s">
        <v>367</v>
      </c>
    </row>
    <row r="536" spans="2:12">
      <c r="B536" s="43" t="s">
        <v>153</v>
      </c>
      <c r="C536" s="43"/>
      <c r="D536" s="43"/>
      <c r="E536" s="43"/>
      <c r="F536" s="43"/>
      <c r="I536" s="36"/>
      <c r="J536" s="36"/>
      <c r="K536" s="36"/>
      <c r="L536" s="59" t="s">
        <v>154</v>
      </c>
    </row>
    <row r="537" spans="2:12" ht="22.5" customHeight="1" thickBot="1">
      <c r="B537" s="37" t="s">
        <v>133</v>
      </c>
      <c r="C537" s="44"/>
      <c r="D537" s="44"/>
      <c r="E537" s="44"/>
      <c r="F537" s="44"/>
      <c r="H537" s="38"/>
      <c r="I537" s="38"/>
      <c r="J537" s="38"/>
      <c r="L537" s="59" t="s">
        <v>134</v>
      </c>
    </row>
    <row r="538" spans="2:12" ht="15" thickBot="1">
      <c r="B538" s="102" t="s">
        <v>43</v>
      </c>
      <c r="C538" s="105">
        <v>2015</v>
      </c>
      <c r="D538" s="106"/>
      <c r="E538" s="107"/>
      <c r="F538" s="105">
        <v>2016</v>
      </c>
      <c r="G538" s="106"/>
      <c r="H538" s="107"/>
      <c r="I538" s="105">
        <v>2017</v>
      </c>
      <c r="J538" s="106"/>
      <c r="K538" s="107"/>
      <c r="L538" s="108" t="s">
        <v>44</v>
      </c>
    </row>
    <row r="539" spans="2:12">
      <c r="B539" s="103"/>
      <c r="C539" s="79" t="s">
        <v>8</v>
      </c>
      <c r="D539" s="79" t="s">
        <v>9</v>
      </c>
      <c r="E539" s="79" t="s">
        <v>10</v>
      </c>
      <c r="F539" s="79" t="s">
        <v>8</v>
      </c>
      <c r="G539" s="79" t="s">
        <v>9</v>
      </c>
      <c r="H539" s="80" t="s">
        <v>10</v>
      </c>
      <c r="I539" s="79" t="s">
        <v>8</v>
      </c>
      <c r="J539" s="79" t="s">
        <v>9</v>
      </c>
      <c r="K539" s="80" t="s">
        <v>10</v>
      </c>
      <c r="L539" s="109"/>
    </row>
    <row r="540" spans="2:12" ht="15" thickBot="1">
      <c r="B540" s="104"/>
      <c r="C540" s="81" t="s">
        <v>11</v>
      </c>
      <c r="D540" s="81" t="s">
        <v>12</v>
      </c>
      <c r="E540" s="81" t="s">
        <v>13</v>
      </c>
      <c r="F540" s="81" t="s">
        <v>11</v>
      </c>
      <c r="G540" s="81" t="s">
        <v>12</v>
      </c>
      <c r="H540" s="82" t="s">
        <v>13</v>
      </c>
      <c r="I540" s="81" t="s">
        <v>11</v>
      </c>
      <c r="J540" s="81" t="s">
        <v>12</v>
      </c>
      <c r="K540" s="82" t="s">
        <v>13</v>
      </c>
      <c r="L540" s="110"/>
    </row>
    <row r="541" spans="2:12">
      <c r="B541" s="83" t="s">
        <v>45</v>
      </c>
      <c r="C541" s="5"/>
      <c r="D541" s="2"/>
      <c r="E541" s="5"/>
      <c r="F541" s="5"/>
      <c r="G541" s="2"/>
      <c r="H541" s="14"/>
      <c r="I541" s="5"/>
      <c r="J541" s="2"/>
      <c r="K541" s="1"/>
      <c r="L541" s="87" t="s">
        <v>46</v>
      </c>
    </row>
    <row r="542" spans="2:12">
      <c r="B542" s="84" t="s">
        <v>47</v>
      </c>
      <c r="C542" s="6"/>
      <c r="D542" s="2"/>
      <c r="E542" s="6"/>
      <c r="F542" s="6"/>
      <c r="G542" s="2"/>
      <c r="H542" s="15"/>
      <c r="I542" s="6"/>
      <c r="J542" s="2"/>
      <c r="K542" s="15"/>
      <c r="L542" s="88" t="s">
        <v>48</v>
      </c>
    </row>
    <row r="543" spans="2:12">
      <c r="B543" s="84" t="s">
        <v>49</v>
      </c>
      <c r="C543" s="6"/>
      <c r="D543" s="2"/>
      <c r="E543" s="6"/>
      <c r="F543" s="6"/>
      <c r="G543" s="2"/>
      <c r="H543" s="15"/>
      <c r="I543" s="15"/>
      <c r="J543" s="2"/>
      <c r="K543" s="15"/>
      <c r="L543" s="88" t="s">
        <v>50</v>
      </c>
    </row>
    <row r="544" spans="2:12">
      <c r="B544" s="84" t="s">
        <v>51</v>
      </c>
      <c r="C544" s="6">
        <v>0</v>
      </c>
      <c r="D544" s="2"/>
      <c r="E544" s="6">
        <v>0</v>
      </c>
      <c r="F544" s="6">
        <v>0.5</v>
      </c>
      <c r="G544" s="2">
        <v>800</v>
      </c>
      <c r="H544" s="15">
        <v>0.4</v>
      </c>
      <c r="I544" s="6">
        <v>0.219</v>
      </c>
      <c r="J544" s="2">
        <f t="shared" ref="J544:J564" si="73">K544/I544*1000</f>
        <v>904.109589041096</v>
      </c>
      <c r="K544" s="15">
        <v>0.19800000000000001</v>
      </c>
      <c r="L544" s="88" t="s">
        <v>52</v>
      </c>
    </row>
    <row r="545" spans="2:12">
      <c r="B545" s="84" t="s">
        <v>53</v>
      </c>
      <c r="C545" s="6">
        <v>1.79</v>
      </c>
      <c r="D545" s="2">
        <v>793.29608938547483</v>
      </c>
      <c r="E545" s="6">
        <v>1.42</v>
      </c>
      <c r="F545" s="6">
        <v>1.31</v>
      </c>
      <c r="G545" s="2">
        <f>H545/F545*1000</f>
        <v>667.93893129770981</v>
      </c>
      <c r="H545" s="15">
        <v>0.875</v>
      </c>
      <c r="I545" s="6">
        <v>1.9019999999999999</v>
      </c>
      <c r="J545" s="2">
        <f t="shared" si="73"/>
        <v>778.12828601472143</v>
      </c>
      <c r="K545" s="15">
        <v>1.48</v>
      </c>
      <c r="L545" s="88" t="s">
        <v>54</v>
      </c>
    </row>
    <row r="546" spans="2:12">
      <c r="B546" s="84" t="s">
        <v>55</v>
      </c>
      <c r="C546" s="6">
        <v>0</v>
      </c>
      <c r="D546" s="6"/>
      <c r="E546" s="6">
        <v>0</v>
      </c>
      <c r="F546" s="6">
        <v>0</v>
      </c>
      <c r="G546" s="6"/>
      <c r="H546" s="6">
        <v>0</v>
      </c>
      <c r="I546" s="6"/>
      <c r="J546" s="6"/>
      <c r="K546" s="6"/>
      <c r="L546" s="88" t="s">
        <v>56</v>
      </c>
    </row>
    <row r="547" spans="2:12">
      <c r="B547" s="84" t="s">
        <v>57</v>
      </c>
      <c r="C547" s="6">
        <v>6.7229999999999999</v>
      </c>
      <c r="D547" s="6">
        <v>315.93038821954491</v>
      </c>
      <c r="E547" s="6">
        <v>2.1240000000000001</v>
      </c>
      <c r="F547" s="6">
        <v>6.6870000000000003</v>
      </c>
      <c r="G547" s="6">
        <v>319.87438313144906</v>
      </c>
      <c r="H547" s="6">
        <v>2.1389999999999998</v>
      </c>
      <c r="I547" s="6">
        <v>6.7720000000000002</v>
      </c>
      <c r="J547" s="6">
        <f t="shared" si="73"/>
        <v>316.30242173656234</v>
      </c>
      <c r="K547" s="6">
        <v>2.1419999999999999</v>
      </c>
      <c r="L547" s="88" t="s">
        <v>58</v>
      </c>
    </row>
    <row r="548" spans="2:12">
      <c r="B548" s="84" t="s">
        <v>59</v>
      </c>
      <c r="C548" s="6"/>
      <c r="D548" s="2"/>
      <c r="E548" s="6"/>
      <c r="F548" s="6"/>
      <c r="G548" s="2"/>
      <c r="H548" s="15"/>
      <c r="I548" s="6"/>
      <c r="J548" s="2"/>
      <c r="K548" s="15"/>
      <c r="L548" s="88" t="s">
        <v>60</v>
      </c>
    </row>
    <row r="549" spans="2:12">
      <c r="B549" s="84" t="s">
        <v>61</v>
      </c>
      <c r="C549" s="6">
        <v>3.5939999999999999</v>
      </c>
      <c r="D549" s="2">
        <v>3617.1396772398443</v>
      </c>
      <c r="E549" s="6">
        <v>13</v>
      </c>
      <c r="F549" s="6">
        <v>12.96</v>
      </c>
      <c r="G549" s="2">
        <v>3880.2660753880268</v>
      </c>
      <c r="H549" s="15">
        <v>18</v>
      </c>
      <c r="I549" s="6">
        <v>13.04</v>
      </c>
      <c r="J549" s="2">
        <f t="shared" si="73"/>
        <v>1403.3742331288345</v>
      </c>
      <c r="K549" s="15">
        <v>18.3</v>
      </c>
      <c r="L549" s="88" t="s">
        <v>62</v>
      </c>
    </row>
    <row r="550" spans="2:12">
      <c r="B550" s="84" t="s">
        <v>63</v>
      </c>
      <c r="C550" s="6">
        <v>0.74199999999999999</v>
      </c>
      <c r="D550" s="2">
        <v>1869.2722371967657</v>
      </c>
      <c r="E550" s="6">
        <v>1.387</v>
      </c>
      <c r="F550" s="6">
        <v>0.46200000000000002</v>
      </c>
      <c r="G550" s="2">
        <v>2164.5021645021643</v>
      </c>
      <c r="H550" s="15">
        <v>1</v>
      </c>
      <c r="I550" s="6">
        <v>0.438</v>
      </c>
      <c r="J550" s="2">
        <f t="shared" si="73"/>
        <v>3248.8584474885847</v>
      </c>
      <c r="K550" s="15">
        <v>1.423</v>
      </c>
      <c r="L550" s="88" t="s">
        <v>64</v>
      </c>
    </row>
    <row r="551" spans="2:12">
      <c r="B551" s="84" t="s">
        <v>65</v>
      </c>
      <c r="C551" s="6">
        <v>85.831999999999994</v>
      </c>
      <c r="D551" s="2">
        <v>304.94454282784977</v>
      </c>
      <c r="E551" s="6">
        <v>26.173999999999999</v>
      </c>
      <c r="F551" s="6">
        <v>85.533000000000001</v>
      </c>
      <c r="G551" s="2">
        <v>309.9739281914583</v>
      </c>
      <c r="H551" s="15">
        <v>26.513000000000002</v>
      </c>
      <c r="I551" s="6">
        <v>88.135999999999996</v>
      </c>
      <c r="J551" s="2">
        <f t="shared" si="73"/>
        <v>304.75628574021965</v>
      </c>
      <c r="K551" s="15">
        <v>26.86</v>
      </c>
      <c r="L551" s="88" t="s">
        <v>66</v>
      </c>
    </row>
    <row r="552" spans="2:12">
      <c r="B552" s="84" t="s">
        <v>67</v>
      </c>
      <c r="C552" s="6">
        <v>0.39400000000000002</v>
      </c>
      <c r="D552" s="2">
        <v>7035.5329949238567</v>
      </c>
      <c r="E552" s="6">
        <v>2.7719999999999998</v>
      </c>
      <c r="F552" s="6">
        <v>1</v>
      </c>
      <c r="G552" s="2">
        <v>4000</v>
      </c>
      <c r="H552" s="15">
        <v>4</v>
      </c>
      <c r="I552" s="6">
        <v>1.1060000000000001</v>
      </c>
      <c r="J552" s="2">
        <f t="shared" si="73"/>
        <v>4764.0144665461112</v>
      </c>
      <c r="K552" s="15">
        <v>5.2690000000000001</v>
      </c>
      <c r="L552" s="88" t="s">
        <v>68</v>
      </c>
    </row>
    <row r="553" spans="2:12">
      <c r="B553" s="84" t="s">
        <v>69</v>
      </c>
      <c r="C553" s="6"/>
      <c r="D553" s="2"/>
      <c r="E553" s="6"/>
      <c r="F553" s="6"/>
      <c r="G553" s="2"/>
      <c r="H553" s="15"/>
      <c r="I553" s="6"/>
      <c r="J553" s="2"/>
      <c r="K553" s="15"/>
      <c r="L553" s="88" t="s">
        <v>70</v>
      </c>
    </row>
    <row r="554" spans="2:12">
      <c r="B554" s="84" t="s">
        <v>71</v>
      </c>
      <c r="C554" s="6"/>
      <c r="D554" s="2"/>
      <c r="E554" s="6"/>
      <c r="F554" s="6"/>
      <c r="G554" s="2"/>
      <c r="H554" s="15"/>
      <c r="I554" s="6"/>
      <c r="J554" s="2"/>
      <c r="K554" s="15"/>
      <c r="L554" s="88" t="s">
        <v>72</v>
      </c>
    </row>
    <row r="555" spans="2:12">
      <c r="B555" s="84" t="s">
        <v>73</v>
      </c>
      <c r="C555" s="6"/>
      <c r="D555" s="6"/>
      <c r="E555" s="6"/>
      <c r="F555" s="6">
        <v>8.2000000000000007E-3</v>
      </c>
      <c r="G555" s="2">
        <v>4000</v>
      </c>
      <c r="H555" s="15">
        <v>3.2800000000000003E-2</v>
      </c>
      <c r="I555" s="6"/>
      <c r="J555" s="2"/>
      <c r="K555" s="15"/>
      <c r="L555" s="88" t="s">
        <v>74</v>
      </c>
    </row>
    <row r="556" spans="2:12">
      <c r="B556" s="84" t="s">
        <v>75</v>
      </c>
      <c r="C556" s="6"/>
      <c r="D556" s="2"/>
      <c r="E556" s="6"/>
      <c r="F556" s="6"/>
      <c r="G556" s="2"/>
      <c r="H556" s="15"/>
      <c r="I556" s="6"/>
      <c r="J556" s="2"/>
      <c r="K556" s="15"/>
      <c r="L556" s="88" t="s">
        <v>76</v>
      </c>
    </row>
    <row r="557" spans="2:12">
      <c r="B557" s="84" t="s">
        <v>77</v>
      </c>
      <c r="C557" s="6">
        <v>2.3399999999999997E-2</v>
      </c>
      <c r="D557" s="2">
        <v>2824.7863247863252</v>
      </c>
      <c r="E557" s="6">
        <v>6.6099999999999992E-2</v>
      </c>
      <c r="F557" s="6">
        <v>0.16420000000000001</v>
      </c>
      <c r="G557" s="2">
        <f>H557/F557*1000</f>
        <v>1139.0073081607795</v>
      </c>
      <c r="H557" s="15">
        <v>0.187025</v>
      </c>
      <c r="I557" s="6">
        <v>0.41299999999999998</v>
      </c>
      <c r="J557" s="2">
        <f t="shared" si="73"/>
        <v>1907.9903147699758</v>
      </c>
      <c r="K557" s="15">
        <v>0.78800000000000003</v>
      </c>
      <c r="L557" s="88" t="s">
        <v>78</v>
      </c>
    </row>
    <row r="558" spans="2:12">
      <c r="B558" s="84" t="s">
        <v>79</v>
      </c>
      <c r="C558" s="6">
        <v>0.35099999999999998</v>
      </c>
      <c r="D558" s="2">
        <v>3279.2022792022794</v>
      </c>
      <c r="E558" s="6">
        <v>1.151</v>
      </c>
      <c r="F558" s="6">
        <v>0.35299999999999998</v>
      </c>
      <c r="G558" s="2">
        <v>3294.6175637393771</v>
      </c>
      <c r="H558" s="15">
        <v>1.163</v>
      </c>
      <c r="I558" s="6">
        <v>0.34499999999999997</v>
      </c>
      <c r="J558" s="2">
        <f t="shared" si="73"/>
        <v>3408.695652173913</v>
      </c>
      <c r="K558" s="15">
        <v>1.1759999999999999</v>
      </c>
      <c r="L558" s="88" t="s">
        <v>80</v>
      </c>
    </row>
    <row r="559" spans="2:12">
      <c r="B559" s="84" t="s">
        <v>81</v>
      </c>
      <c r="C559" s="6">
        <v>48.509159999999994</v>
      </c>
      <c r="D559" s="2">
        <v>2647.4999773238706</v>
      </c>
      <c r="E559" s="6">
        <v>128.428</v>
      </c>
      <c r="F559" s="6">
        <v>34.08</v>
      </c>
      <c r="G559" s="2">
        <v>3313.5269953051643</v>
      </c>
      <c r="H559" s="15">
        <v>112.925</v>
      </c>
      <c r="I559" s="6">
        <v>39.664999999999999</v>
      </c>
      <c r="J559" s="2">
        <f t="shared" si="73"/>
        <v>2474.0199168032273</v>
      </c>
      <c r="K559" s="15">
        <v>98.132000000000005</v>
      </c>
      <c r="L559" s="88" t="s">
        <v>82</v>
      </c>
    </row>
    <row r="560" spans="2:12">
      <c r="B560" s="84" t="s">
        <v>83</v>
      </c>
      <c r="C560" s="6"/>
      <c r="D560" s="2"/>
      <c r="E560" s="6"/>
      <c r="F560" s="6"/>
      <c r="G560" s="2"/>
      <c r="H560" s="15"/>
      <c r="I560" s="6"/>
      <c r="J560" s="2"/>
      <c r="K560" s="15"/>
      <c r="L560" s="88" t="s">
        <v>84</v>
      </c>
    </row>
    <row r="561" spans="2:12">
      <c r="B561" s="84" t="s">
        <v>85</v>
      </c>
      <c r="C561" s="6">
        <v>10.663</v>
      </c>
      <c r="D561" s="2">
        <v>1179.3116383756917</v>
      </c>
      <c r="E561" s="6">
        <v>12.574999999999999</v>
      </c>
      <c r="F561" s="6">
        <v>10.974</v>
      </c>
      <c r="G561" s="2">
        <v>1196.3732458538364</v>
      </c>
      <c r="H561" s="15">
        <v>13.129</v>
      </c>
      <c r="I561" s="6">
        <v>10.965999999999999</v>
      </c>
      <c r="J561" s="2">
        <f t="shared" si="73"/>
        <v>1182.1995258070401</v>
      </c>
      <c r="K561" s="15">
        <v>12.964</v>
      </c>
      <c r="L561" s="88" t="s">
        <v>86</v>
      </c>
    </row>
    <row r="562" spans="2:12" ht="15" thickBot="1">
      <c r="B562" s="85" t="s">
        <v>87</v>
      </c>
      <c r="C562" s="16">
        <v>1.37</v>
      </c>
      <c r="D562" s="2">
        <v>2602.1897810218975</v>
      </c>
      <c r="E562" s="16">
        <v>3.5649999999999999</v>
      </c>
      <c r="F562" s="16">
        <v>1.4279999999999999</v>
      </c>
      <c r="G562" s="2">
        <v>2653.3613445378155</v>
      </c>
      <c r="H562" s="17">
        <v>3.7890000000000001</v>
      </c>
      <c r="I562" s="16">
        <v>2.5960000000000001</v>
      </c>
      <c r="J562" s="2">
        <f t="shared" si="73"/>
        <v>1996.5331278890599</v>
      </c>
      <c r="K562" s="17">
        <v>5.1829999999999998</v>
      </c>
      <c r="L562" s="89" t="s">
        <v>88</v>
      </c>
    </row>
    <row r="563" spans="2:12" ht="16.5" thickBot="1">
      <c r="B563" s="86" t="s">
        <v>383</v>
      </c>
      <c r="C563" s="90">
        <f>SUM(C541:C562)</f>
        <v>159.99155999999999</v>
      </c>
      <c r="D563" s="90">
        <f t="shared" ref="D563" si="74">E563/C563*1000</f>
        <v>1204.2016466368602</v>
      </c>
      <c r="E563" s="90">
        <f>SUM(E541:E562)</f>
        <v>192.66209999999998</v>
      </c>
      <c r="F563" s="90">
        <f>SUM(F541:F562)</f>
        <v>155.45939999999996</v>
      </c>
      <c r="G563" s="90">
        <f t="shared" ref="G563" si="75">H563/F563*1000</f>
        <v>1184.5718238974293</v>
      </c>
      <c r="H563" s="90">
        <f>SUM(H541:H562)</f>
        <v>184.15282499999998</v>
      </c>
      <c r="I563" s="90">
        <f>SUM(I541:I562)</f>
        <v>165.59799999999998</v>
      </c>
      <c r="J563" s="90">
        <f t="shared" si="73"/>
        <v>1050.2240365221803</v>
      </c>
      <c r="K563" s="90">
        <f>SUM(K541:K562)</f>
        <v>173.91499999999999</v>
      </c>
      <c r="L563" s="86" t="s">
        <v>385</v>
      </c>
    </row>
    <row r="564" spans="2:12" ht="16.5" thickBot="1">
      <c r="B564" s="86" t="s">
        <v>384</v>
      </c>
      <c r="C564" s="90">
        <v>30808.219000000001</v>
      </c>
      <c r="D564" s="90">
        <f>E564/C564*1000</f>
        <v>896.29046716397329</v>
      </c>
      <c r="E564" s="90">
        <v>27613.113000000001</v>
      </c>
      <c r="F564" s="90">
        <v>34188.775000000001</v>
      </c>
      <c r="G564" s="90">
        <f>H564/F564*1000</f>
        <v>841.9033732562807</v>
      </c>
      <c r="H564" s="90">
        <v>28783.645</v>
      </c>
      <c r="I564" s="90">
        <v>36458.894</v>
      </c>
      <c r="J564" s="90">
        <f t="shared" si="73"/>
        <v>861.40605362301994</v>
      </c>
      <c r="K564" s="90">
        <v>31405.912</v>
      </c>
      <c r="L564" s="86" t="s">
        <v>382</v>
      </c>
    </row>
    <row r="569" spans="2:12">
      <c r="B569" s="43" t="s">
        <v>368</v>
      </c>
      <c r="C569" s="43"/>
      <c r="D569" s="43"/>
      <c r="E569" s="43"/>
      <c r="F569" s="43"/>
      <c r="I569" s="35"/>
      <c r="J569" s="35"/>
      <c r="K569" s="35"/>
      <c r="L569" s="59" t="s">
        <v>369</v>
      </c>
    </row>
    <row r="570" spans="2:12">
      <c r="B570" s="43" t="s">
        <v>157</v>
      </c>
      <c r="C570" s="43"/>
      <c r="D570" s="43"/>
      <c r="E570" s="43"/>
      <c r="F570" s="43"/>
      <c r="I570" s="36"/>
      <c r="J570" s="36"/>
      <c r="K570" s="36"/>
      <c r="L570" s="59" t="s">
        <v>158</v>
      </c>
    </row>
    <row r="571" spans="2:12" ht="15.75" customHeight="1" thickBot="1">
      <c r="B571" s="37" t="s">
        <v>133</v>
      </c>
      <c r="C571" s="44"/>
      <c r="D571" s="44"/>
      <c r="E571" s="44"/>
      <c r="F571" s="44"/>
      <c r="H571" s="38"/>
      <c r="I571" s="38"/>
      <c r="J571" s="38"/>
      <c r="L571" s="59" t="s">
        <v>134</v>
      </c>
    </row>
    <row r="572" spans="2:12" ht="15" thickBot="1">
      <c r="B572" s="102" t="s">
        <v>43</v>
      </c>
      <c r="C572" s="105">
        <v>2015</v>
      </c>
      <c r="D572" s="106"/>
      <c r="E572" s="107"/>
      <c r="F572" s="105">
        <v>2016</v>
      </c>
      <c r="G572" s="106"/>
      <c r="H572" s="107"/>
      <c r="I572" s="105">
        <v>2017</v>
      </c>
      <c r="J572" s="106"/>
      <c r="K572" s="107"/>
      <c r="L572" s="108" t="s">
        <v>44</v>
      </c>
    </row>
    <row r="573" spans="2:12">
      <c r="B573" s="103"/>
      <c r="C573" s="79" t="s">
        <v>8</v>
      </c>
      <c r="D573" s="79" t="s">
        <v>9</v>
      </c>
      <c r="E573" s="79" t="s">
        <v>10</v>
      </c>
      <c r="F573" s="79" t="s">
        <v>8</v>
      </c>
      <c r="G573" s="79" t="s">
        <v>9</v>
      </c>
      <c r="H573" s="80" t="s">
        <v>10</v>
      </c>
      <c r="I573" s="79" t="s">
        <v>8</v>
      </c>
      <c r="J573" s="79" t="s">
        <v>9</v>
      </c>
      <c r="K573" s="80" t="s">
        <v>10</v>
      </c>
      <c r="L573" s="109"/>
    </row>
    <row r="574" spans="2:12" ht="15" thickBot="1">
      <c r="B574" s="104"/>
      <c r="C574" s="81" t="s">
        <v>11</v>
      </c>
      <c r="D574" s="81" t="s">
        <v>12</v>
      </c>
      <c r="E574" s="81" t="s">
        <v>13</v>
      </c>
      <c r="F574" s="81" t="s">
        <v>11</v>
      </c>
      <c r="G574" s="81" t="s">
        <v>12</v>
      </c>
      <c r="H574" s="82" t="s">
        <v>13</v>
      </c>
      <c r="I574" s="81" t="s">
        <v>11</v>
      </c>
      <c r="J574" s="81" t="s">
        <v>12</v>
      </c>
      <c r="K574" s="82" t="s">
        <v>13</v>
      </c>
      <c r="L574" s="110"/>
    </row>
    <row r="575" spans="2:12">
      <c r="B575" s="83" t="s">
        <v>45</v>
      </c>
      <c r="C575" s="5"/>
      <c r="D575" s="2"/>
      <c r="E575" s="5"/>
      <c r="F575" s="5"/>
      <c r="G575" s="2"/>
      <c r="H575" s="14"/>
      <c r="I575" s="5"/>
      <c r="J575" s="2"/>
      <c r="K575" s="1"/>
      <c r="L575" s="87" t="s">
        <v>46</v>
      </c>
    </row>
    <row r="576" spans="2:12">
      <c r="B576" s="84" t="s">
        <v>47</v>
      </c>
      <c r="C576" s="6"/>
      <c r="D576" s="2"/>
      <c r="E576" s="6"/>
      <c r="F576" s="6"/>
      <c r="G576" s="2"/>
      <c r="H576" s="15"/>
      <c r="I576" s="6"/>
      <c r="J576" s="2"/>
      <c r="K576" s="15"/>
      <c r="L576" s="88" t="s">
        <v>48</v>
      </c>
    </row>
    <row r="577" spans="2:12">
      <c r="B577" s="84" t="s">
        <v>49</v>
      </c>
      <c r="C577" s="6"/>
      <c r="D577" s="2"/>
      <c r="E577" s="6"/>
      <c r="F577" s="6"/>
      <c r="G577" s="2"/>
      <c r="H577" s="15"/>
      <c r="I577" s="15"/>
      <c r="J577" s="2"/>
      <c r="K577" s="15"/>
      <c r="L577" s="88" t="s">
        <v>50</v>
      </c>
    </row>
    <row r="578" spans="2:12">
      <c r="B578" s="84" t="s">
        <v>51</v>
      </c>
      <c r="C578" s="6">
        <v>0</v>
      </c>
      <c r="D578" s="2"/>
      <c r="E578" s="6">
        <v>0</v>
      </c>
      <c r="F578" s="6">
        <v>16.899999999999999</v>
      </c>
      <c r="G578" s="2">
        <v>698.22485207100601</v>
      </c>
      <c r="H578" s="15">
        <v>11.8</v>
      </c>
      <c r="I578" s="6">
        <v>6.2089999999999996</v>
      </c>
      <c r="J578" s="2">
        <f t="shared" ref="J578:J598" si="76">K578/I578*1000</f>
        <v>921.40441294894515</v>
      </c>
      <c r="K578" s="15">
        <v>5.7210000000000001</v>
      </c>
      <c r="L578" s="88" t="s">
        <v>52</v>
      </c>
    </row>
    <row r="579" spans="2:12">
      <c r="B579" s="84" t="s">
        <v>53</v>
      </c>
      <c r="C579" s="6">
        <v>11.21</v>
      </c>
      <c r="D579" s="2">
        <v>985.72702943800175</v>
      </c>
      <c r="E579" s="6">
        <v>11.05</v>
      </c>
      <c r="F579" s="6">
        <v>8.2669999999999995</v>
      </c>
      <c r="G579" s="2">
        <f>H579/F579*1000</f>
        <v>779.96854965525597</v>
      </c>
      <c r="H579" s="15">
        <v>6.4480000000000004</v>
      </c>
      <c r="I579" s="6">
        <v>10.209</v>
      </c>
      <c r="J579" s="2">
        <f t="shared" si="76"/>
        <v>971.98550298756004</v>
      </c>
      <c r="K579" s="15">
        <v>9.923</v>
      </c>
      <c r="L579" s="88" t="s">
        <v>54</v>
      </c>
    </row>
    <row r="580" spans="2:12">
      <c r="B580" s="84" t="s">
        <v>55</v>
      </c>
      <c r="C580" s="6">
        <v>0.498</v>
      </c>
      <c r="D580" s="6">
        <v>779.11646586345387</v>
      </c>
      <c r="E580" s="6">
        <v>0.38800000000000001</v>
      </c>
      <c r="F580" s="6">
        <v>31.943016</v>
      </c>
      <c r="G580" s="6">
        <f>H580/F580*1000</f>
        <v>711.72991304265065</v>
      </c>
      <c r="H580" s="6">
        <v>22.7348</v>
      </c>
      <c r="I580" s="6">
        <v>31.515295999999999</v>
      </c>
      <c r="J580" s="6">
        <f t="shared" si="76"/>
        <v>724.38586646941224</v>
      </c>
      <c r="K580" s="6">
        <v>22.829235000000001</v>
      </c>
      <c r="L580" s="88" t="s">
        <v>56</v>
      </c>
    </row>
    <row r="581" spans="2:12">
      <c r="B581" s="84" t="s">
        <v>57</v>
      </c>
      <c r="C581" s="6"/>
      <c r="D581" s="6"/>
      <c r="E581" s="6"/>
      <c r="F581" s="6"/>
      <c r="G581" s="6"/>
      <c r="H581" s="6"/>
      <c r="I581" s="6"/>
      <c r="J581" s="6"/>
      <c r="K581" s="6"/>
      <c r="L581" s="88" t="s">
        <v>58</v>
      </c>
    </row>
    <row r="582" spans="2:12">
      <c r="B582" s="84" t="s">
        <v>59</v>
      </c>
      <c r="C582" s="6"/>
      <c r="D582" s="2"/>
      <c r="E582" s="6"/>
      <c r="F582" s="6"/>
      <c r="G582" s="2"/>
      <c r="H582" s="15"/>
      <c r="I582" s="6"/>
      <c r="J582" s="2"/>
      <c r="K582" s="15"/>
      <c r="L582" s="88" t="s">
        <v>60</v>
      </c>
    </row>
    <row r="583" spans="2:12">
      <c r="B583" s="84" t="s">
        <v>61</v>
      </c>
      <c r="C583" s="6">
        <v>0.42</v>
      </c>
      <c r="D583" s="2">
        <v>1904.7619047619048</v>
      </c>
      <c r="E583" s="6">
        <v>0.8</v>
      </c>
      <c r="F583" s="6">
        <v>0.42</v>
      </c>
      <c r="G583" s="2">
        <v>1952.3809523809523</v>
      </c>
      <c r="H583" s="15">
        <v>0.82</v>
      </c>
      <c r="I583" s="6">
        <v>0.42</v>
      </c>
      <c r="J583" s="2">
        <f t="shared" si="76"/>
        <v>1952.3809523809523</v>
      </c>
      <c r="K583" s="15">
        <v>0.82</v>
      </c>
      <c r="L583" s="88" t="s">
        <v>62</v>
      </c>
    </row>
    <row r="584" spans="2:12">
      <c r="B584" s="84" t="s">
        <v>63</v>
      </c>
      <c r="C584" s="6">
        <v>2.9670000000000001</v>
      </c>
      <c r="D584" s="2">
        <v>1161.7795753286146</v>
      </c>
      <c r="E584" s="6">
        <v>3.4470000000000001</v>
      </c>
      <c r="F584" s="6">
        <v>2.7970000000000002</v>
      </c>
      <c r="G584" s="2">
        <v>1414.7300679299249</v>
      </c>
      <c r="H584" s="15">
        <v>3.9569999999999999</v>
      </c>
      <c r="I584" s="6">
        <v>3.1909999999999998</v>
      </c>
      <c r="J584" s="2">
        <f t="shared" si="76"/>
        <v>1179.2541523033533</v>
      </c>
      <c r="K584" s="15">
        <v>3.7629999999999999</v>
      </c>
      <c r="L584" s="88" t="s">
        <v>64</v>
      </c>
    </row>
    <row r="585" spans="2:12">
      <c r="B585" s="84" t="s">
        <v>65</v>
      </c>
      <c r="C585" s="6"/>
      <c r="D585" s="2"/>
      <c r="E585" s="6"/>
      <c r="F585" s="6"/>
      <c r="G585" s="2"/>
      <c r="H585" s="15"/>
      <c r="I585" s="6"/>
      <c r="J585" s="2"/>
      <c r="K585" s="15"/>
      <c r="L585" s="88" t="s">
        <v>66</v>
      </c>
    </row>
    <row r="586" spans="2:12">
      <c r="B586" s="84" t="s">
        <v>67</v>
      </c>
      <c r="C586" s="6">
        <v>7.85E-2</v>
      </c>
      <c r="D586" s="2">
        <v>2585.9872611464971</v>
      </c>
      <c r="E586" s="6">
        <v>0.20300000000000001</v>
      </c>
      <c r="F586" s="6"/>
      <c r="G586" s="2"/>
      <c r="H586" s="15"/>
      <c r="I586" s="6">
        <v>1.145</v>
      </c>
      <c r="J586" s="2">
        <f t="shared" si="76"/>
        <v>685.58951965065671</v>
      </c>
      <c r="K586" s="15">
        <v>0.78500000000000192</v>
      </c>
      <c r="L586" s="88" t="s">
        <v>68</v>
      </c>
    </row>
    <row r="587" spans="2:12">
      <c r="B587" s="84" t="s">
        <v>69</v>
      </c>
      <c r="C587" s="6"/>
      <c r="D587" s="2"/>
      <c r="E587" s="6"/>
      <c r="F587" s="6"/>
      <c r="G587" s="2"/>
      <c r="H587" s="15"/>
      <c r="I587" s="6"/>
      <c r="J587" s="2"/>
      <c r="K587" s="15"/>
      <c r="L587" s="88" t="s">
        <v>70</v>
      </c>
    </row>
    <row r="588" spans="2:12">
      <c r="B588" s="84" t="s">
        <v>71</v>
      </c>
      <c r="C588" s="6"/>
      <c r="D588" s="2"/>
      <c r="E588" s="6"/>
      <c r="F588" s="6"/>
      <c r="G588" s="2"/>
      <c r="H588" s="15"/>
      <c r="I588" s="6">
        <v>5.2999999999999999E-2</v>
      </c>
      <c r="J588" s="2">
        <f t="shared" si="76"/>
        <v>2566.0377358490568</v>
      </c>
      <c r="K588" s="15">
        <v>0.13600000000000001</v>
      </c>
      <c r="L588" s="88" t="s">
        <v>72</v>
      </c>
    </row>
    <row r="589" spans="2:12">
      <c r="B589" s="84" t="s">
        <v>73</v>
      </c>
      <c r="C589" s="6"/>
      <c r="D589" s="6"/>
      <c r="E589" s="6"/>
      <c r="F589" s="6"/>
      <c r="G589" s="2"/>
      <c r="H589" s="15"/>
      <c r="I589" s="6"/>
      <c r="J589" s="2"/>
      <c r="K589" s="15"/>
      <c r="L589" s="88" t="s">
        <v>74</v>
      </c>
    </row>
    <row r="590" spans="2:12">
      <c r="B590" s="84" t="s">
        <v>75</v>
      </c>
      <c r="C590" s="6"/>
      <c r="D590" s="2"/>
      <c r="E590" s="6"/>
      <c r="F590" s="6"/>
      <c r="G590" s="2"/>
      <c r="H590" s="15"/>
      <c r="I590" s="6"/>
      <c r="J590" s="2"/>
      <c r="K590" s="15"/>
      <c r="L590" s="88" t="s">
        <v>76</v>
      </c>
    </row>
    <row r="591" spans="2:12">
      <c r="B591" s="84" t="s">
        <v>77</v>
      </c>
      <c r="C591" s="6">
        <v>2.0199999999999999E-2</v>
      </c>
      <c r="D591" s="2">
        <v>5133.6633663366338</v>
      </c>
      <c r="E591" s="6">
        <v>0.10370000000000001</v>
      </c>
      <c r="F591" s="6">
        <v>0.92700000000000005</v>
      </c>
      <c r="G591" s="2">
        <v>3583.6030204962244</v>
      </c>
      <c r="H591" s="15">
        <v>3.3220000000000001</v>
      </c>
      <c r="I591" s="6">
        <v>0.91600000000000004</v>
      </c>
      <c r="J591" s="2">
        <f t="shared" si="76"/>
        <v>3622.2707423580782</v>
      </c>
      <c r="K591" s="15">
        <v>3.3180000000000001</v>
      </c>
      <c r="L591" s="88" t="s">
        <v>78</v>
      </c>
    </row>
    <row r="592" spans="2:12">
      <c r="B592" s="84" t="s">
        <v>79</v>
      </c>
      <c r="C592" s="6">
        <v>3.5369999999999999</v>
      </c>
      <c r="D592" s="2">
        <v>1604.4670624823295</v>
      </c>
      <c r="E592" s="6">
        <v>5.6749999999999998</v>
      </c>
      <c r="F592" s="6">
        <v>3.5619999999999998</v>
      </c>
      <c r="G592" s="2">
        <v>1604.154969118473</v>
      </c>
      <c r="H592" s="15">
        <v>5.7140000000000004</v>
      </c>
      <c r="I592" s="6">
        <v>3.5590000000000002</v>
      </c>
      <c r="J592" s="2">
        <f t="shared" si="76"/>
        <v>1607.1930317504916</v>
      </c>
      <c r="K592" s="15">
        <v>5.72</v>
      </c>
      <c r="L592" s="88" t="s">
        <v>80</v>
      </c>
    </row>
    <row r="593" spans="2:12">
      <c r="B593" s="84" t="s">
        <v>81</v>
      </c>
      <c r="C593" s="6">
        <v>2.573</v>
      </c>
      <c r="D593" s="2">
        <v>3219.9766809172174</v>
      </c>
      <c r="E593" s="6">
        <v>8.2850000000000001</v>
      </c>
      <c r="F593" s="6">
        <v>2.5790000000000002</v>
      </c>
      <c r="G593" s="2">
        <v>3286.9329197363318</v>
      </c>
      <c r="H593" s="15">
        <v>8.4770000000000003</v>
      </c>
      <c r="I593" s="6">
        <v>1.0419999999999805</v>
      </c>
      <c r="J593" s="2">
        <f t="shared" si="76"/>
        <v>2645.8733205375124</v>
      </c>
      <c r="K593" s="15">
        <v>2.7570000000000365</v>
      </c>
      <c r="L593" s="88" t="s">
        <v>82</v>
      </c>
    </row>
    <row r="594" spans="2:12">
      <c r="B594" s="84" t="s">
        <v>83</v>
      </c>
      <c r="C594" s="6">
        <v>49.792000000000002</v>
      </c>
      <c r="D594" s="2">
        <v>698.54595115681229</v>
      </c>
      <c r="E594" s="6">
        <v>34.781999999999996</v>
      </c>
      <c r="F594" s="6">
        <v>15.06</v>
      </c>
      <c r="G594" s="2">
        <v>421.18193891102254</v>
      </c>
      <c r="H594" s="15">
        <v>6.343</v>
      </c>
      <c r="I594" s="6">
        <v>37.091000000000001</v>
      </c>
      <c r="J594" s="2">
        <f t="shared" si="76"/>
        <v>683.83165727534981</v>
      </c>
      <c r="K594" s="15">
        <v>25.364000000000001</v>
      </c>
      <c r="L594" s="88" t="s">
        <v>84</v>
      </c>
    </row>
    <row r="595" spans="2:12">
      <c r="B595" s="84" t="s">
        <v>85</v>
      </c>
      <c r="C595" s="6">
        <v>32.021000000000001</v>
      </c>
      <c r="D595" s="2">
        <v>302.77005714999535</v>
      </c>
      <c r="E595" s="6">
        <v>9.6950000000000003</v>
      </c>
      <c r="F595" s="6">
        <v>31.449000000000002</v>
      </c>
      <c r="G595" s="2">
        <v>303.44367070495082</v>
      </c>
      <c r="H595" s="15">
        <v>9.5429999999999993</v>
      </c>
      <c r="I595" s="6">
        <v>31.29</v>
      </c>
      <c r="J595" s="2">
        <f t="shared" si="76"/>
        <v>303.0361137743688</v>
      </c>
      <c r="K595" s="15">
        <v>9.4819999999999993</v>
      </c>
      <c r="L595" s="88" t="s">
        <v>86</v>
      </c>
    </row>
    <row r="596" spans="2:12" ht="15" thickBot="1">
      <c r="B596" s="85" t="s">
        <v>87</v>
      </c>
      <c r="C596" s="16">
        <v>1.5629999999999999</v>
      </c>
      <c r="D596" s="2">
        <v>2026.8714011516317</v>
      </c>
      <c r="E596" s="16">
        <v>3.1680000000000001</v>
      </c>
      <c r="F596" s="16">
        <v>1.54</v>
      </c>
      <c r="G596" s="2">
        <v>2068.8311688311687</v>
      </c>
      <c r="H596" s="17">
        <v>3.1859999999999999</v>
      </c>
      <c r="I596" s="16">
        <v>1.5669999999999999</v>
      </c>
      <c r="J596" s="2">
        <f t="shared" si="76"/>
        <v>1684.7479259731972</v>
      </c>
      <c r="K596" s="17">
        <v>2.64</v>
      </c>
      <c r="L596" s="89" t="s">
        <v>88</v>
      </c>
    </row>
    <row r="597" spans="2:12" ht="16.5" thickBot="1">
      <c r="B597" s="86" t="s">
        <v>383</v>
      </c>
      <c r="C597" s="90">
        <f>SUM(C575:C596)</f>
        <v>104.67970000000001</v>
      </c>
      <c r="D597" s="90">
        <f t="shared" ref="D597" si="77">E597/C597*1000</f>
        <v>741.27743965639934</v>
      </c>
      <c r="E597" s="90">
        <f>SUM(E575:E596)</f>
        <v>77.596699999999998</v>
      </c>
      <c r="F597" s="90">
        <f>SUM(F575:F596)</f>
        <v>115.444016</v>
      </c>
      <c r="G597" s="90">
        <f t="shared" ref="G597" si="78">H597/F597*1000</f>
        <v>713.28772900623983</v>
      </c>
      <c r="H597" s="90">
        <f>SUM(H575:H596)</f>
        <v>82.344800000000021</v>
      </c>
      <c r="I597" s="90">
        <f>SUM(I575:I596)</f>
        <v>128.20729599999999</v>
      </c>
      <c r="J597" s="90">
        <f t="shared" si="76"/>
        <v>727.40193350618711</v>
      </c>
      <c r="K597" s="90">
        <f>SUM(K575:K596)</f>
        <v>93.258235000000042</v>
      </c>
      <c r="L597" s="86" t="s">
        <v>385</v>
      </c>
    </row>
    <row r="598" spans="2:12" ht="16.5" thickBot="1">
      <c r="B598" s="86" t="s">
        <v>384</v>
      </c>
      <c r="C598" s="90">
        <v>6900.1980000000003</v>
      </c>
      <c r="D598" s="90">
        <f>E598/C598*1000</f>
        <v>1719.1215382515111</v>
      </c>
      <c r="E598" s="90">
        <v>11862.279</v>
      </c>
      <c r="F598" s="90">
        <v>7489.0060000000003</v>
      </c>
      <c r="G598" s="90">
        <f>H598/F598*1000</f>
        <v>1958.6686136985334</v>
      </c>
      <c r="H598" s="90">
        <v>14668.481</v>
      </c>
      <c r="I598" s="90">
        <v>8141.0309999999999</v>
      </c>
      <c r="J598" s="90">
        <f t="shared" si="76"/>
        <v>1990.58915265155</v>
      </c>
      <c r="K598" s="90">
        <v>16205.448</v>
      </c>
      <c r="L598" s="86" t="s">
        <v>382</v>
      </c>
    </row>
    <row r="600" spans="2:12">
      <c r="C600" s="43"/>
      <c r="D600" s="43"/>
      <c r="E600" s="43"/>
      <c r="F600" s="43"/>
      <c r="G600" s="43"/>
      <c r="H600" s="43"/>
      <c r="I600" s="43"/>
      <c r="J600" s="43"/>
      <c r="K600" s="43"/>
      <c r="L600" s="43"/>
    </row>
    <row r="602" spans="2:12">
      <c r="B602" s="43" t="s">
        <v>370</v>
      </c>
      <c r="C602" s="43"/>
      <c r="D602" s="43"/>
      <c r="E602" s="43"/>
      <c r="F602" s="43"/>
      <c r="I602" s="35"/>
      <c r="J602" s="35"/>
      <c r="K602" s="35"/>
      <c r="L602" s="59" t="s">
        <v>371</v>
      </c>
    </row>
    <row r="603" spans="2:12">
      <c r="B603" s="43" t="s">
        <v>161</v>
      </c>
      <c r="C603" s="43"/>
      <c r="D603" s="43"/>
      <c r="E603" s="43"/>
      <c r="F603" s="43"/>
      <c r="I603" s="36"/>
      <c r="J603" s="36"/>
      <c r="K603" s="36"/>
      <c r="L603" s="59" t="s">
        <v>162</v>
      </c>
    </row>
    <row r="604" spans="2:12" ht="23.25" customHeight="1" thickBot="1">
      <c r="B604" s="37" t="s">
        <v>133</v>
      </c>
      <c r="C604" s="44"/>
      <c r="D604" s="44"/>
      <c r="E604" s="44"/>
      <c r="F604" s="44"/>
      <c r="H604" s="38"/>
      <c r="I604" s="38"/>
      <c r="J604" s="38"/>
      <c r="L604" s="59" t="s">
        <v>134</v>
      </c>
    </row>
    <row r="605" spans="2:12" ht="15" thickBot="1">
      <c r="B605" s="102" t="s">
        <v>43</v>
      </c>
      <c r="C605" s="105">
        <v>2015</v>
      </c>
      <c r="D605" s="106"/>
      <c r="E605" s="107"/>
      <c r="F605" s="105">
        <v>2016</v>
      </c>
      <c r="G605" s="106"/>
      <c r="H605" s="107"/>
      <c r="I605" s="105">
        <v>2017</v>
      </c>
      <c r="J605" s="106"/>
      <c r="K605" s="107"/>
      <c r="L605" s="108" t="s">
        <v>44</v>
      </c>
    </row>
    <row r="606" spans="2:12">
      <c r="B606" s="103"/>
      <c r="C606" s="79" t="s">
        <v>8</v>
      </c>
      <c r="D606" s="79" t="s">
        <v>9</v>
      </c>
      <c r="E606" s="79" t="s">
        <v>10</v>
      </c>
      <c r="F606" s="79" t="s">
        <v>8</v>
      </c>
      <c r="G606" s="79" t="s">
        <v>9</v>
      </c>
      <c r="H606" s="80" t="s">
        <v>10</v>
      </c>
      <c r="I606" s="79" t="s">
        <v>8</v>
      </c>
      <c r="J606" s="79" t="s">
        <v>9</v>
      </c>
      <c r="K606" s="80" t="s">
        <v>10</v>
      </c>
      <c r="L606" s="109"/>
    </row>
    <row r="607" spans="2:12" ht="15" thickBot="1">
      <c r="B607" s="104"/>
      <c r="C607" s="81" t="s">
        <v>11</v>
      </c>
      <c r="D607" s="81" t="s">
        <v>12</v>
      </c>
      <c r="E607" s="81" t="s">
        <v>13</v>
      </c>
      <c r="F607" s="81" t="s">
        <v>11</v>
      </c>
      <c r="G607" s="81" t="s">
        <v>12</v>
      </c>
      <c r="H607" s="82" t="s">
        <v>13</v>
      </c>
      <c r="I607" s="81" t="s">
        <v>11</v>
      </c>
      <c r="J607" s="81" t="s">
        <v>12</v>
      </c>
      <c r="K607" s="82" t="s">
        <v>13</v>
      </c>
      <c r="L607" s="110"/>
    </row>
    <row r="608" spans="2:12">
      <c r="B608" s="83" t="s">
        <v>45</v>
      </c>
      <c r="C608" s="5">
        <v>1.083</v>
      </c>
      <c r="D608" s="2">
        <v>1577.100646352724</v>
      </c>
      <c r="E608" s="5">
        <v>1.708</v>
      </c>
      <c r="F608" s="5">
        <v>0.68500000000000005</v>
      </c>
      <c r="G608" s="2">
        <v>2953.2846715328465</v>
      </c>
      <c r="H608" s="14">
        <v>2.0230000000000001</v>
      </c>
      <c r="I608" s="5">
        <v>1.1066</v>
      </c>
      <c r="J608" s="2">
        <f t="shared" ref="J608:J631" si="79">K608/I608*1000</f>
        <v>2198.6264232785106</v>
      </c>
      <c r="K608" s="1">
        <v>2.4329999999999998</v>
      </c>
      <c r="L608" s="87" t="s">
        <v>46</v>
      </c>
    </row>
    <row r="609" spans="2:12">
      <c r="B609" s="84" t="s">
        <v>47</v>
      </c>
      <c r="C609" s="6"/>
      <c r="D609" s="2"/>
      <c r="E609" s="6"/>
      <c r="F609" s="6"/>
      <c r="G609" s="2"/>
      <c r="H609" s="15"/>
      <c r="I609" s="6"/>
      <c r="J609" s="2"/>
      <c r="K609" s="15"/>
      <c r="L609" s="88" t="s">
        <v>48</v>
      </c>
    </row>
    <row r="610" spans="2:12">
      <c r="B610" s="84" t="s">
        <v>49</v>
      </c>
      <c r="C610" s="6">
        <v>8.4827586206896552E-2</v>
      </c>
      <c r="D610" s="2">
        <v>2900</v>
      </c>
      <c r="E610" s="6">
        <v>0.246</v>
      </c>
      <c r="F610" s="6">
        <v>9.6896551724137941E-2</v>
      </c>
      <c r="G610" s="2">
        <v>2900</v>
      </c>
      <c r="H610" s="15">
        <v>0.28100000000000003</v>
      </c>
      <c r="I610" s="15"/>
      <c r="J610" s="2"/>
      <c r="K610" s="15"/>
      <c r="L610" s="88" t="s">
        <v>50</v>
      </c>
    </row>
    <row r="611" spans="2:12">
      <c r="B611" s="84" t="s">
        <v>51</v>
      </c>
      <c r="C611" s="6">
        <v>7.9219999999999997</v>
      </c>
      <c r="D611" s="2">
        <v>999.49507700075742</v>
      </c>
      <c r="E611" s="6">
        <v>7.9180000000000001</v>
      </c>
      <c r="F611" s="6">
        <v>11.2</v>
      </c>
      <c r="G611" s="2">
        <v>910.71428571428567</v>
      </c>
      <c r="H611" s="15">
        <v>10.199999999999999</v>
      </c>
      <c r="I611" s="6">
        <v>2.6920000000000002</v>
      </c>
      <c r="J611" s="2">
        <f t="shared" si="79"/>
        <v>482.16939078751858</v>
      </c>
      <c r="K611" s="15">
        <v>1.298</v>
      </c>
      <c r="L611" s="88" t="s">
        <v>52</v>
      </c>
    </row>
    <row r="612" spans="2:12">
      <c r="B612" s="84" t="s">
        <v>53</v>
      </c>
      <c r="C612" s="6">
        <v>25.497</v>
      </c>
      <c r="D612" s="2">
        <v>976.72043769855281</v>
      </c>
      <c r="E612" s="6">
        <v>24.903441000000001</v>
      </c>
      <c r="F612" s="6">
        <v>8.7620000000000005</v>
      </c>
      <c r="G612" s="2">
        <f>H612/F612*1000</f>
        <v>1149.395115270486</v>
      </c>
      <c r="H612" s="15">
        <v>10.071</v>
      </c>
      <c r="I612" s="6">
        <v>19.033000000000001</v>
      </c>
      <c r="J612" s="2">
        <f t="shared" si="79"/>
        <v>1005.5692744181157</v>
      </c>
      <c r="K612" s="15">
        <v>19.138999999999999</v>
      </c>
      <c r="L612" s="88" t="s">
        <v>54</v>
      </c>
    </row>
    <row r="613" spans="2:12">
      <c r="B613" s="84" t="s">
        <v>55</v>
      </c>
      <c r="C613" s="6"/>
      <c r="D613" s="6"/>
      <c r="E613" s="6"/>
      <c r="F613" s="6"/>
      <c r="G613" s="6"/>
      <c r="H613" s="6"/>
      <c r="I613" s="6"/>
      <c r="J613" s="6"/>
      <c r="K613" s="6"/>
      <c r="L613" s="88" t="s">
        <v>56</v>
      </c>
    </row>
    <row r="614" spans="2:12">
      <c r="B614" s="84" t="s">
        <v>57</v>
      </c>
      <c r="C614" s="6"/>
      <c r="D614" s="6"/>
      <c r="E614" s="6"/>
      <c r="F614" s="6"/>
      <c r="G614" s="6"/>
      <c r="H614" s="6"/>
      <c r="I614" s="6"/>
      <c r="J614" s="6"/>
      <c r="K614" s="6"/>
      <c r="L614" s="88" t="s">
        <v>58</v>
      </c>
    </row>
    <row r="615" spans="2:12">
      <c r="B615" s="84" t="s">
        <v>59</v>
      </c>
      <c r="C615" s="6"/>
      <c r="D615" s="2"/>
      <c r="E615" s="6"/>
      <c r="F615" s="6"/>
      <c r="G615" s="2"/>
      <c r="H615" s="15"/>
      <c r="I615" s="6"/>
      <c r="J615" s="2"/>
      <c r="K615" s="15"/>
      <c r="L615" s="88" t="s">
        <v>60</v>
      </c>
    </row>
    <row r="616" spans="2:12">
      <c r="B616" s="84" t="s">
        <v>61</v>
      </c>
      <c r="C616" s="6">
        <v>10.92</v>
      </c>
      <c r="D616" s="2">
        <v>1904.7619047619048</v>
      </c>
      <c r="E616" s="6">
        <v>20.8</v>
      </c>
      <c r="F616" s="6">
        <v>7.0979999999999999</v>
      </c>
      <c r="G616" s="2">
        <v>1666.6666666666667</v>
      </c>
      <c r="H616" s="15">
        <v>12.34</v>
      </c>
      <c r="I616" s="6">
        <v>10.4239</v>
      </c>
      <c r="J616" s="2">
        <f t="shared" si="79"/>
        <v>897.5335527010044</v>
      </c>
      <c r="K616" s="15">
        <v>9.3558000000000003</v>
      </c>
      <c r="L616" s="88" t="s">
        <v>62</v>
      </c>
    </row>
    <row r="617" spans="2:12">
      <c r="B617" s="84" t="s">
        <v>63</v>
      </c>
      <c r="C617" s="6">
        <v>97.561000000000007</v>
      </c>
      <c r="D617" s="2">
        <f>E617/C617*1000</f>
        <v>1011.8489970377507</v>
      </c>
      <c r="E617" s="6">
        <v>98.716999999999999</v>
      </c>
      <c r="F617" s="6">
        <v>123.181</v>
      </c>
      <c r="G617" s="2">
        <f>H617/F617*1000</f>
        <v>921.0754905383136</v>
      </c>
      <c r="H617" s="15">
        <v>113.459</v>
      </c>
      <c r="I617" s="6">
        <v>134.91800000000001</v>
      </c>
      <c r="J617" s="2">
        <f t="shared" si="79"/>
        <v>1021.7539542536948</v>
      </c>
      <c r="K617" s="15">
        <v>137.85300000000001</v>
      </c>
      <c r="L617" s="88" t="s">
        <v>64</v>
      </c>
    </row>
    <row r="618" spans="2:12">
      <c r="B618" s="84" t="s">
        <v>65</v>
      </c>
      <c r="C618" s="6"/>
      <c r="D618" s="2"/>
      <c r="E618" s="6"/>
      <c r="F618" s="6"/>
      <c r="G618" s="2"/>
      <c r="H618" s="15"/>
      <c r="I618" s="6"/>
      <c r="J618" s="2"/>
      <c r="K618" s="15"/>
      <c r="L618" s="88" t="s">
        <v>66</v>
      </c>
    </row>
    <row r="619" spans="2:12">
      <c r="B619" s="84" t="s">
        <v>67</v>
      </c>
      <c r="C619" s="6">
        <v>1.653</v>
      </c>
      <c r="D619" s="2">
        <v>794.91833030853002</v>
      </c>
      <c r="E619" s="6">
        <v>1.3140000000000001</v>
      </c>
      <c r="F619" s="6">
        <v>1.4410000000000001</v>
      </c>
      <c r="G619" s="2">
        <v>804.30256766134619</v>
      </c>
      <c r="H619" s="15">
        <v>1.159</v>
      </c>
      <c r="I619" s="6">
        <v>1E-3</v>
      </c>
      <c r="J619" s="2">
        <f t="shared" si="79"/>
        <v>1000</v>
      </c>
      <c r="K619" s="15">
        <v>1E-3</v>
      </c>
      <c r="L619" s="88" t="s">
        <v>68</v>
      </c>
    </row>
    <row r="620" spans="2:12">
      <c r="B620" s="84" t="s">
        <v>69</v>
      </c>
      <c r="C620" s="6">
        <v>8.4399999999999996E-3</v>
      </c>
      <c r="D620" s="2">
        <f t="shared" ref="D620" si="80">E620/C620*1000</f>
        <v>0</v>
      </c>
      <c r="E620" s="6"/>
      <c r="F620" s="6">
        <v>8.4399999999999996E-3</v>
      </c>
      <c r="G620" s="2">
        <f t="shared" ref="G620" si="81">H620/F620*1000</f>
        <v>0</v>
      </c>
      <c r="H620" s="15"/>
      <c r="I620" s="6"/>
      <c r="J620" s="2"/>
      <c r="K620" s="15"/>
      <c r="L620" s="88" t="s">
        <v>70</v>
      </c>
    </row>
    <row r="621" spans="2:12">
      <c r="B621" s="84" t="s">
        <v>71</v>
      </c>
      <c r="C621" s="6">
        <v>1.090465</v>
      </c>
      <c r="D621" s="2">
        <v>1369.7514363138664</v>
      </c>
      <c r="E621" s="6">
        <v>1.4936660000000002</v>
      </c>
      <c r="F621" s="6">
        <v>0.7873</v>
      </c>
      <c r="G621" s="2">
        <v>1426.6353359583388</v>
      </c>
      <c r="H621" s="15">
        <v>1.1231900000000001</v>
      </c>
      <c r="I621" s="6">
        <v>0.72</v>
      </c>
      <c r="J621" s="2">
        <f t="shared" si="79"/>
        <v>558.33333333333337</v>
      </c>
      <c r="K621" s="15">
        <v>0.40200000000000002</v>
      </c>
      <c r="L621" s="88" t="s">
        <v>72</v>
      </c>
    </row>
    <row r="622" spans="2:12">
      <c r="B622" s="84" t="s">
        <v>73</v>
      </c>
      <c r="C622" s="6"/>
      <c r="D622" s="6"/>
      <c r="E622" s="6"/>
      <c r="F622" s="6"/>
      <c r="G622" s="2"/>
      <c r="H622" s="15"/>
      <c r="I622" s="6"/>
      <c r="J622" s="2"/>
      <c r="K622" s="15"/>
      <c r="L622" s="88" t="s">
        <v>74</v>
      </c>
    </row>
    <row r="623" spans="2:12">
      <c r="B623" s="84" t="s">
        <v>75</v>
      </c>
      <c r="C623" s="6"/>
      <c r="D623" s="2"/>
      <c r="E623" s="6"/>
      <c r="F623" s="6"/>
      <c r="G623" s="2"/>
      <c r="H623" s="15"/>
      <c r="I623" s="6"/>
      <c r="J623" s="2"/>
      <c r="K623" s="15"/>
      <c r="L623" s="88" t="s">
        <v>76</v>
      </c>
    </row>
    <row r="624" spans="2:12">
      <c r="B624" s="84" t="s">
        <v>77</v>
      </c>
      <c r="C624" s="6">
        <v>3.206</v>
      </c>
      <c r="D624" s="2">
        <v>1013.1004366812228</v>
      </c>
      <c r="E624" s="6">
        <v>3.2480000000000002</v>
      </c>
      <c r="F624" s="6">
        <v>0.95620000000000005</v>
      </c>
      <c r="G624" s="2">
        <f>H624/F624*1000</f>
        <v>665.89102698180295</v>
      </c>
      <c r="H624" s="15">
        <v>0.63672499999999999</v>
      </c>
      <c r="I624" s="6">
        <v>0.93300000000000005</v>
      </c>
      <c r="J624" s="2">
        <f t="shared" si="79"/>
        <v>1505.8949624866023</v>
      </c>
      <c r="K624" s="15">
        <v>1.405</v>
      </c>
      <c r="L624" s="88" t="s">
        <v>78</v>
      </c>
    </row>
    <row r="625" spans="2:12">
      <c r="B625" s="84" t="s">
        <v>79</v>
      </c>
      <c r="C625" s="6">
        <v>0.315</v>
      </c>
      <c r="D625" s="2">
        <v>244.44444444444443</v>
      </c>
      <c r="E625" s="6">
        <v>7.6999999999999999E-2</v>
      </c>
      <c r="F625" s="6">
        <v>0.311</v>
      </c>
      <c r="G625" s="2">
        <v>209.00321543408361</v>
      </c>
      <c r="H625" s="15">
        <v>6.5000000000000002E-2</v>
      </c>
      <c r="I625" s="6"/>
      <c r="J625" s="2"/>
      <c r="K625" s="15"/>
      <c r="L625" s="88" t="s">
        <v>80</v>
      </c>
    </row>
    <row r="626" spans="2:12">
      <c r="B626" s="84" t="s">
        <v>81</v>
      </c>
      <c r="C626" s="6">
        <v>0.53213999999999995</v>
      </c>
      <c r="D626" s="2">
        <v>2136.6557672792878</v>
      </c>
      <c r="E626" s="6">
        <v>1.137</v>
      </c>
      <c r="F626" s="6">
        <v>0.77100000000000002</v>
      </c>
      <c r="G626" s="2">
        <f>H626/F626*1000</f>
        <v>2063.5538261997403</v>
      </c>
      <c r="H626" s="15">
        <v>1.591</v>
      </c>
      <c r="I626" s="6">
        <v>2.4329999999999998</v>
      </c>
      <c r="J626" s="2">
        <f t="shared" si="79"/>
        <v>2223.1812577065352</v>
      </c>
      <c r="K626" s="15">
        <v>5.4089999999999998</v>
      </c>
      <c r="L626" s="88" t="s">
        <v>82</v>
      </c>
    </row>
    <row r="627" spans="2:12">
      <c r="B627" s="84" t="s">
        <v>83</v>
      </c>
      <c r="C627" s="6">
        <v>59.472000000000001</v>
      </c>
      <c r="D627" s="2">
        <v>1102.3506860371267</v>
      </c>
      <c r="E627" s="6">
        <v>65.558999999999997</v>
      </c>
      <c r="F627" s="6">
        <v>88.03</v>
      </c>
      <c r="G627" s="2">
        <v>500.53390889469495</v>
      </c>
      <c r="H627" s="15">
        <v>44.061999999999998</v>
      </c>
      <c r="I627" s="6">
        <v>42.838000000000001</v>
      </c>
      <c r="J627" s="2">
        <f t="shared" si="79"/>
        <v>657.43031887576456</v>
      </c>
      <c r="K627" s="15">
        <v>28.163</v>
      </c>
      <c r="L627" s="88" t="s">
        <v>84</v>
      </c>
    </row>
    <row r="628" spans="2:12">
      <c r="B628" s="84" t="s">
        <v>85</v>
      </c>
      <c r="C628" s="6">
        <v>0</v>
      </c>
      <c r="D628" s="2">
        <v>0</v>
      </c>
      <c r="E628" s="6">
        <v>0</v>
      </c>
      <c r="F628" s="6">
        <v>0</v>
      </c>
      <c r="G628" s="2">
        <v>0</v>
      </c>
      <c r="H628" s="15">
        <v>0</v>
      </c>
      <c r="I628" s="6"/>
      <c r="J628" s="2"/>
      <c r="K628" s="15"/>
      <c r="L628" s="88" t="s">
        <v>86</v>
      </c>
    </row>
    <row r="629" spans="2:12" ht="15" thickBot="1">
      <c r="B629" s="85" t="s">
        <v>87</v>
      </c>
      <c r="C629" s="16">
        <v>18.216000000000001</v>
      </c>
      <c r="D629" s="2">
        <v>3252.1958717610887</v>
      </c>
      <c r="E629" s="16">
        <v>59.241999999999997</v>
      </c>
      <c r="F629" s="16">
        <v>17.981000000000002</v>
      </c>
      <c r="G629" s="2">
        <v>3330.7380012235135</v>
      </c>
      <c r="H629" s="17">
        <v>59.89</v>
      </c>
      <c r="I629" s="16">
        <v>9.7669999999999995</v>
      </c>
      <c r="J629" s="2">
        <f t="shared" si="79"/>
        <v>798.91471280843666</v>
      </c>
      <c r="K629" s="17">
        <v>7.8029999999999999</v>
      </c>
      <c r="L629" s="89" t="s">
        <v>88</v>
      </c>
    </row>
    <row r="630" spans="2:12" ht="16.5" thickBot="1">
      <c r="B630" s="86" t="s">
        <v>383</v>
      </c>
      <c r="C630" s="90">
        <f>SUM(C608:C629)</f>
        <v>227.5608725862069</v>
      </c>
      <c r="D630" s="90">
        <f t="shared" ref="D630" si="82">E630/C630*1000</f>
        <v>1258.4022189118518</v>
      </c>
      <c r="E630" s="90">
        <f>SUM(E608:E629)</f>
        <v>286.36310699999996</v>
      </c>
      <c r="F630" s="90">
        <f>SUM(F608:F629)</f>
        <v>261.30883655172414</v>
      </c>
      <c r="G630" s="90">
        <f t="shared" ref="G630" si="83">H630/F630*1000</f>
        <v>983.13137201982215</v>
      </c>
      <c r="H630" s="90">
        <f>SUM(H608:H629)</f>
        <v>256.900915</v>
      </c>
      <c r="I630" s="90">
        <f>SUM(I608:I629)</f>
        <v>224.86549999999997</v>
      </c>
      <c r="J630" s="90">
        <f t="shared" si="79"/>
        <v>948.39715296477232</v>
      </c>
      <c r="K630" s="90">
        <f>SUM(K608:K629)</f>
        <v>213.26179999999999</v>
      </c>
      <c r="L630" s="86" t="s">
        <v>385</v>
      </c>
    </row>
    <row r="631" spans="2:12" ht="16.5" thickBot="1">
      <c r="B631" s="86" t="s">
        <v>384</v>
      </c>
      <c r="C631" s="90">
        <v>4707.625</v>
      </c>
      <c r="D631" s="90">
        <f>E631/C631*1000</f>
        <v>1167.411805315844</v>
      </c>
      <c r="E631" s="90">
        <v>5495.7370000000001</v>
      </c>
      <c r="F631" s="90">
        <v>5392.4470000000001</v>
      </c>
      <c r="G631" s="90">
        <f>H631/F631*1000</f>
        <v>1216.142875395901</v>
      </c>
      <c r="H631" s="90">
        <v>6557.9859999999999</v>
      </c>
      <c r="I631" s="90">
        <v>6582.7790000000005</v>
      </c>
      <c r="J631" s="90">
        <f t="shared" si="79"/>
        <v>1153.1240833088882</v>
      </c>
      <c r="K631" s="90">
        <v>7590.7610000000004</v>
      </c>
      <c r="L631" s="86" t="s">
        <v>382</v>
      </c>
    </row>
    <row r="635" spans="2:12">
      <c r="B635" s="43" t="s">
        <v>0</v>
      </c>
      <c r="C635" s="43"/>
      <c r="D635" s="43"/>
      <c r="E635" s="43"/>
      <c r="F635" s="43"/>
      <c r="I635" s="35"/>
      <c r="J635" s="35"/>
      <c r="K635" s="35"/>
      <c r="L635" s="59" t="s">
        <v>1</v>
      </c>
    </row>
    <row r="636" spans="2:12">
      <c r="B636" s="43" t="s">
        <v>165</v>
      </c>
      <c r="C636" s="43"/>
      <c r="D636" s="43"/>
      <c r="E636" s="43"/>
      <c r="F636" s="43"/>
      <c r="I636" s="36"/>
      <c r="J636" s="36"/>
      <c r="K636" s="36"/>
      <c r="L636" s="59" t="s">
        <v>469</v>
      </c>
    </row>
    <row r="637" spans="2:12" ht="21.75" customHeight="1" thickBot="1">
      <c r="B637" s="37" t="s">
        <v>133</v>
      </c>
      <c r="C637" s="44"/>
      <c r="D637" s="44"/>
      <c r="E637" s="44"/>
      <c r="F637" s="44"/>
      <c r="H637" s="38"/>
      <c r="I637" s="38"/>
      <c r="J637" s="38"/>
      <c r="L637" s="59" t="s">
        <v>134</v>
      </c>
    </row>
    <row r="638" spans="2:12" ht="15" thickBot="1">
      <c r="B638" s="102" t="s">
        <v>43</v>
      </c>
      <c r="C638" s="105">
        <v>2015</v>
      </c>
      <c r="D638" s="106"/>
      <c r="E638" s="107"/>
      <c r="F638" s="105">
        <v>2016</v>
      </c>
      <c r="G638" s="106"/>
      <c r="H638" s="107"/>
      <c r="I638" s="105">
        <v>2017</v>
      </c>
      <c r="J638" s="106"/>
      <c r="K638" s="107"/>
      <c r="L638" s="108" t="s">
        <v>44</v>
      </c>
    </row>
    <row r="639" spans="2:12">
      <c r="B639" s="103"/>
      <c r="C639" s="79" t="s">
        <v>8</v>
      </c>
      <c r="D639" s="79" t="s">
        <v>9</v>
      </c>
      <c r="E639" s="79" t="s">
        <v>10</v>
      </c>
      <c r="F639" s="79" t="s">
        <v>8</v>
      </c>
      <c r="G639" s="79" t="s">
        <v>9</v>
      </c>
      <c r="H639" s="80" t="s">
        <v>10</v>
      </c>
      <c r="I639" s="79" t="s">
        <v>8</v>
      </c>
      <c r="J639" s="79" t="s">
        <v>9</v>
      </c>
      <c r="K639" s="80" t="s">
        <v>10</v>
      </c>
      <c r="L639" s="109"/>
    </row>
    <row r="640" spans="2:12" ht="15" thickBot="1">
      <c r="B640" s="104"/>
      <c r="C640" s="81" t="s">
        <v>11</v>
      </c>
      <c r="D640" s="81" t="s">
        <v>12</v>
      </c>
      <c r="E640" s="81" t="s">
        <v>13</v>
      </c>
      <c r="F640" s="81" t="s">
        <v>11</v>
      </c>
      <c r="G640" s="81" t="s">
        <v>12</v>
      </c>
      <c r="H640" s="82" t="s">
        <v>13</v>
      </c>
      <c r="I640" s="81" t="s">
        <v>11</v>
      </c>
      <c r="J640" s="81" t="s">
        <v>12</v>
      </c>
      <c r="K640" s="82" t="s">
        <v>13</v>
      </c>
      <c r="L640" s="110"/>
    </row>
    <row r="641" spans="2:12">
      <c r="B641" s="83" t="s">
        <v>45</v>
      </c>
      <c r="C641" s="5">
        <v>1.083</v>
      </c>
      <c r="D641" s="2">
        <f>E641/C641*1000</f>
        <v>1577.100646352724</v>
      </c>
      <c r="E641" s="5">
        <v>1.708</v>
      </c>
      <c r="F641" s="5">
        <v>0.68500000000000005</v>
      </c>
      <c r="G641" s="2">
        <f>H641/F641*1000</f>
        <v>2953.2846715328465</v>
      </c>
      <c r="H641" s="14">
        <v>2.0230000000000001</v>
      </c>
      <c r="I641" s="5">
        <v>1.774</v>
      </c>
      <c r="J641" s="2">
        <f t="shared" ref="J641:J664" si="84">K641/I641*1000</f>
        <v>401.91657271702366</v>
      </c>
      <c r="K641" s="1">
        <v>0.71299999999999997</v>
      </c>
      <c r="L641" s="87" t="s">
        <v>46</v>
      </c>
    </row>
    <row r="642" spans="2:12">
      <c r="B642" s="84" t="s">
        <v>47</v>
      </c>
      <c r="C642" s="6"/>
      <c r="D642" s="2"/>
      <c r="E642" s="6"/>
      <c r="F642" s="6"/>
      <c r="G642" s="2"/>
      <c r="H642" s="15"/>
      <c r="I642" s="6"/>
      <c r="J642" s="2"/>
      <c r="K642" s="15"/>
      <c r="L642" s="88" t="s">
        <v>48</v>
      </c>
    </row>
    <row r="643" spans="2:12">
      <c r="B643" s="84" t="s">
        <v>49</v>
      </c>
      <c r="C643" s="6">
        <v>8.4827586206896552E-2</v>
      </c>
      <c r="D643" s="2">
        <v>2900</v>
      </c>
      <c r="E643" s="6">
        <v>0.246</v>
      </c>
      <c r="F643" s="6">
        <v>9.6896551724137941E-2</v>
      </c>
      <c r="G643" s="2">
        <v>2900</v>
      </c>
      <c r="H643" s="15">
        <v>0.28100000000000003</v>
      </c>
      <c r="I643" s="15"/>
      <c r="J643" s="2"/>
      <c r="K643" s="15"/>
      <c r="L643" s="88" t="s">
        <v>50</v>
      </c>
    </row>
    <row r="644" spans="2:12">
      <c r="B644" s="84" t="s">
        <v>51</v>
      </c>
      <c r="C644" s="6">
        <v>7.9219999999999997</v>
      </c>
      <c r="D644" s="2">
        <v>999.49507700075742</v>
      </c>
      <c r="E644" s="6">
        <v>7.9180000000000001</v>
      </c>
      <c r="F644" s="6">
        <v>11.2</v>
      </c>
      <c r="G644" s="2">
        <v>910.71428571428567</v>
      </c>
      <c r="H644" s="15">
        <v>10.199999999999999</v>
      </c>
      <c r="I644" s="6">
        <v>6.3</v>
      </c>
      <c r="J644" s="2">
        <f t="shared" si="84"/>
        <v>777.77777777777794</v>
      </c>
      <c r="K644" s="15">
        <v>4.9000000000000004</v>
      </c>
      <c r="L644" s="88" t="s">
        <v>52</v>
      </c>
    </row>
    <row r="645" spans="2:12">
      <c r="B645" s="84" t="s">
        <v>53</v>
      </c>
      <c r="C645" s="6">
        <v>25.497</v>
      </c>
      <c r="D645" s="2">
        <v>976.72043769855281</v>
      </c>
      <c r="E645" s="6">
        <v>24.903441000000001</v>
      </c>
      <c r="F645" s="6">
        <v>22.96125</v>
      </c>
      <c r="G645" s="2">
        <v>939.50242255974752</v>
      </c>
      <c r="H645" s="15">
        <v>21.572150000000001</v>
      </c>
      <c r="I645" s="6">
        <v>28.553000000000001</v>
      </c>
      <c r="J645" s="2">
        <f t="shared" si="84"/>
        <v>1027.4226876335235</v>
      </c>
      <c r="K645" s="15">
        <v>29.335999999999999</v>
      </c>
      <c r="L645" s="88" t="s">
        <v>54</v>
      </c>
    </row>
    <row r="646" spans="2:12">
      <c r="B646" s="84" t="s">
        <v>55</v>
      </c>
      <c r="C646" s="6"/>
      <c r="D646" s="6"/>
      <c r="E646" s="6"/>
      <c r="F646" s="6"/>
      <c r="G646" s="6"/>
      <c r="H646" s="6"/>
      <c r="I646" s="6"/>
      <c r="J646" s="6"/>
      <c r="K646" s="6"/>
      <c r="L646" s="88" t="s">
        <v>56</v>
      </c>
    </row>
    <row r="647" spans="2:12">
      <c r="B647" s="84" t="s">
        <v>57</v>
      </c>
      <c r="C647" s="6"/>
      <c r="D647" s="6"/>
      <c r="E647" s="6"/>
      <c r="F647" s="6"/>
      <c r="G647" s="6"/>
      <c r="H647" s="6"/>
      <c r="I647" s="6"/>
      <c r="J647" s="6"/>
      <c r="K647" s="6"/>
      <c r="L647" s="88" t="s">
        <v>58</v>
      </c>
    </row>
    <row r="648" spans="2:12">
      <c r="B648" s="84" t="s">
        <v>59</v>
      </c>
      <c r="C648" s="6"/>
      <c r="D648" s="2"/>
      <c r="E648" s="6"/>
      <c r="F648" s="6"/>
      <c r="G648" s="2"/>
      <c r="H648" s="15"/>
      <c r="I648" s="6"/>
      <c r="J648" s="2"/>
      <c r="K648" s="15"/>
      <c r="L648" s="88" t="s">
        <v>60</v>
      </c>
    </row>
    <row r="649" spans="2:12">
      <c r="B649" s="84" t="s">
        <v>61</v>
      </c>
      <c r="C649" s="6">
        <v>10.92</v>
      </c>
      <c r="D649" s="2">
        <v>1904.7619047619048</v>
      </c>
      <c r="E649" s="6">
        <v>20.8</v>
      </c>
      <c r="F649" s="6">
        <v>27.72</v>
      </c>
      <c r="G649" s="2">
        <f>H649/F649*1000</f>
        <v>1666.6666666666667</v>
      </c>
      <c r="H649" s="15">
        <v>46.2</v>
      </c>
      <c r="I649" s="6">
        <v>34.125999999999998</v>
      </c>
      <c r="J649" s="2">
        <f t="shared" si="84"/>
        <v>1699.9941393658796</v>
      </c>
      <c r="K649" s="15">
        <v>58.014000000000003</v>
      </c>
      <c r="L649" s="88" t="s">
        <v>62</v>
      </c>
    </row>
    <row r="650" spans="2:12">
      <c r="B650" s="84" t="s">
        <v>63</v>
      </c>
      <c r="C650" s="6">
        <v>68.263000000000005</v>
      </c>
      <c r="D650" s="2">
        <v>776.93626122496801</v>
      </c>
      <c r="E650" s="6">
        <v>53.036000000000001</v>
      </c>
      <c r="F650" s="6">
        <v>55.837000000000003</v>
      </c>
      <c r="G650" s="2">
        <f>H650/F650*1000</f>
        <v>549.79672976700033</v>
      </c>
      <c r="H650" s="15">
        <v>30.699000000000002</v>
      </c>
      <c r="I650" s="6">
        <v>61.311999999999998</v>
      </c>
      <c r="J650" s="2">
        <f t="shared" si="84"/>
        <v>674.12578288100212</v>
      </c>
      <c r="K650" s="15">
        <v>41.332000000000001</v>
      </c>
      <c r="L650" s="88" t="s">
        <v>64</v>
      </c>
    </row>
    <row r="651" spans="2:12">
      <c r="B651" s="84" t="s">
        <v>65</v>
      </c>
      <c r="C651" s="6"/>
      <c r="D651" s="2"/>
      <c r="E651" s="6"/>
      <c r="F651" s="6"/>
      <c r="G651" s="2"/>
      <c r="H651" s="15"/>
      <c r="I651" s="6"/>
      <c r="J651" s="2"/>
      <c r="K651" s="15"/>
      <c r="L651" s="88" t="s">
        <v>66</v>
      </c>
    </row>
    <row r="652" spans="2:12">
      <c r="B652" s="84" t="s">
        <v>67</v>
      </c>
      <c r="C652" s="6">
        <v>1.653</v>
      </c>
      <c r="D652" s="2">
        <v>794.91833030853002</v>
      </c>
      <c r="E652" s="6">
        <v>1.3140000000000001</v>
      </c>
      <c r="F652" s="6">
        <v>1.4410000000000001</v>
      </c>
      <c r="G652" s="2">
        <v>804.30256766134619</v>
      </c>
      <c r="H652" s="15">
        <v>1.159</v>
      </c>
      <c r="I652" s="6">
        <v>1E-3</v>
      </c>
      <c r="J652" s="2">
        <f t="shared" si="84"/>
        <v>1000</v>
      </c>
      <c r="K652" s="15">
        <v>1E-3</v>
      </c>
      <c r="L652" s="88" t="s">
        <v>68</v>
      </c>
    </row>
    <row r="653" spans="2:12">
      <c r="B653" s="84" t="s">
        <v>69</v>
      </c>
      <c r="C653" s="6">
        <v>8.4399999999999996E-3</v>
      </c>
      <c r="D653" s="2">
        <v>0</v>
      </c>
      <c r="E653" s="6"/>
      <c r="F653" s="6">
        <v>8.4399999999999996E-3</v>
      </c>
      <c r="G653" s="2">
        <v>0</v>
      </c>
      <c r="H653" s="15"/>
      <c r="I653" s="6"/>
      <c r="J653" s="2"/>
      <c r="K653" s="15"/>
      <c r="L653" s="88" t="s">
        <v>70</v>
      </c>
    </row>
    <row r="654" spans="2:12">
      <c r="B654" s="84" t="s">
        <v>71</v>
      </c>
      <c r="C654" s="6">
        <v>1.090465</v>
      </c>
      <c r="D654" s="2">
        <v>1369.7514363138664</v>
      </c>
      <c r="E654" s="6">
        <v>1.4936660000000002</v>
      </c>
      <c r="F654" s="6">
        <v>0.7873</v>
      </c>
      <c r="G654" s="2">
        <v>1426.6353359583388</v>
      </c>
      <c r="H654" s="15">
        <v>1.1231900000000001</v>
      </c>
      <c r="I654" s="6">
        <v>1.2090000000000001</v>
      </c>
      <c r="J654" s="2">
        <f t="shared" si="84"/>
        <v>1301.0752688172042</v>
      </c>
      <c r="K654" s="15">
        <v>1.573</v>
      </c>
      <c r="L654" s="88" t="s">
        <v>72</v>
      </c>
    </row>
    <row r="655" spans="2:12">
      <c r="B655" s="84" t="s">
        <v>73</v>
      </c>
      <c r="C655" s="6"/>
      <c r="D655" s="6"/>
      <c r="E655" s="6"/>
      <c r="F655" s="6"/>
      <c r="G655" s="2"/>
      <c r="H655" s="15"/>
      <c r="I655" s="6"/>
      <c r="J655" s="2"/>
      <c r="K655" s="15"/>
      <c r="L655" s="88" t="s">
        <v>74</v>
      </c>
    </row>
    <row r="656" spans="2:12">
      <c r="B656" s="84" t="s">
        <v>75</v>
      </c>
      <c r="C656" s="6"/>
      <c r="D656" s="2"/>
      <c r="E656" s="6"/>
      <c r="F656" s="6"/>
      <c r="G656" s="2"/>
      <c r="H656" s="15"/>
      <c r="I656" s="6"/>
      <c r="J656" s="2"/>
      <c r="K656" s="15"/>
      <c r="L656" s="88" t="s">
        <v>76</v>
      </c>
    </row>
    <row r="657" spans="2:12">
      <c r="B657" s="84" t="s">
        <v>77</v>
      </c>
      <c r="C657" s="6">
        <v>3.206</v>
      </c>
      <c r="D657" s="2">
        <v>1013.1004366812228</v>
      </c>
      <c r="E657" s="6">
        <v>3.2480000000000002</v>
      </c>
      <c r="F657" s="6">
        <v>3.0638999999999998</v>
      </c>
      <c r="G657" s="2">
        <f>H657/F657*1000</f>
        <v>454.48774437808027</v>
      </c>
      <c r="H657" s="15">
        <v>1.3925050000000001</v>
      </c>
      <c r="I657" s="6">
        <v>3.0840000000000001</v>
      </c>
      <c r="J657" s="2">
        <f t="shared" si="84"/>
        <v>957.52269779507128</v>
      </c>
      <c r="K657" s="15">
        <v>2.9529999999999998</v>
      </c>
      <c r="L657" s="88" t="s">
        <v>78</v>
      </c>
    </row>
    <row r="658" spans="2:12">
      <c r="B658" s="84" t="s">
        <v>79</v>
      </c>
      <c r="C658" s="6">
        <v>0.315</v>
      </c>
      <c r="D658" s="2">
        <v>244.44444444444443</v>
      </c>
      <c r="E658" s="6">
        <v>7.6999999999999999E-2</v>
      </c>
      <c r="F658" s="6">
        <v>0.311</v>
      </c>
      <c r="G658" s="2">
        <v>209.00321543408361</v>
      </c>
      <c r="H658" s="15">
        <v>6.5000000000000002E-2</v>
      </c>
      <c r="I658" s="6">
        <v>0.25600000000000001</v>
      </c>
      <c r="J658" s="2">
        <f t="shared" si="84"/>
        <v>210.9375</v>
      </c>
      <c r="K658" s="15">
        <v>5.3999999999999999E-2</v>
      </c>
      <c r="L658" s="88" t="s">
        <v>80</v>
      </c>
    </row>
    <row r="659" spans="2:12">
      <c r="B659" s="84" t="s">
        <v>81</v>
      </c>
      <c r="C659" s="6">
        <v>0.53213999999999995</v>
      </c>
      <c r="D659" s="2">
        <v>2136.6557672792878</v>
      </c>
      <c r="E659" s="6">
        <v>1.137</v>
      </c>
      <c r="F659" s="6">
        <v>1.34274</v>
      </c>
      <c r="G659" s="2">
        <f>H659/F659*1000</f>
        <v>2191.7869431163144</v>
      </c>
      <c r="H659" s="15">
        <v>2.9430000000000001</v>
      </c>
      <c r="I659" s="6">
        <v>1.4990000000000001</v>
      </c>
      <c r="J659" s="2">
        <f t="shared" si="84"/>
        <v>2209.4729819879917</v>
      </c>
      <c r="K659" s="15">
        <v>3.3119999999999998</v>
      </c>
      <c r="L659" s="88" t="s">
        <v>82</v>
      </c>
    </row>
    <row r="660" spans="2:12">
      <c r="B660" s="84" t="s">
        <v>83</v>
      </c>
      <c r="C660" s="6">
        <v>59.472000000000001</v>
      </c>
      <c r="D660" s="2">
        <v>1102.3506860371267</v>
      </c>
      <c r="E660" s="6">
        <v>65.558999999999997</v>
      </c>
      <c r="F660" s="6">
        <v>88.03</v>
      </c>
      <c r="G660" s="2">
        <v>500.53390889469495</v>
      </c>
      <c r="H660" s="15">
        <v>44.061999999999998</v>
      </c>
      <c r="I660" s="6">
        <v>34.091000000000001</v>
      </c>
      <c r="J660" s="2">
        <f t="shared" si="84"/>
        <v>744.008682643513</v>
      </c>
      <c r="K660" s="15">
        <v>25.364000000000001</v>
      </c>
      <c r="L660" s="88" t="s">
        <v>84</v>
      </c>
    </row>
    <row r="661" spans="2:12">
      <c r="B661" s="84" t="s">
        <v>85</v>
      </c>
      <c r="C661" s="6">
        <v>0</v>
      </c>
      <c r="D661" s="2">
        <v>0</v>
      </c>
      <c r="E661" s="6">
        <v>0</v>
      </c>
      <c r="F661" s="6">
        <v>0</v>
      </c>
      <c r="G661" s="2">
        <v>0</v>
      </c>
      <c r="H661" s="15">
        <v>0</v>
      </c>
      <c r="I661" s="6"/>
      <c r="J661" s="2"/>
      <c r="K661" s="15"/>
      <c r="L661" s="88" t="s">
        <v>86</v>
      </c>
    </row>
    <row r="662" spans="2:12" ht="15" thickBot="1">
      <c r="B662" s="85" t="s">
        <v>87</v>
      </c>
      <c r="C662" s="16">
        <v>18.216000000000001</v>
      </c>
      <c r="D662" s="2">
        <v>3252.1958717610887</v>
      </c>
      <c r="E662" s="16">
        <v>59.241999999999997</v>
      </c>
      <c r="F662" s="16">
        <v>17.981000000000002</v>
      </c>
      <c r="G662" s="2">
        <v>3330.7380012235135</v>
      </c>
      <c r="H662" s="17">
        <v>59.89</v>
      </c>
      <c r="I662" s="16">
        <v>20.463999999999999</v>
      </c>
      <c r="J662" s="2">
        <f t="shared" si="84"/>
        <v>2575.6939014855357</v>
      </c>
      <c r="K662" s="17">
        <v>52.709000000000003</v>
      </c>
      <c r="L662" s="89" t="s">
        <v>88</v>
      </c>
    </row>
    <row r="663" spans="2:12" ht="16.5" thickBot="1">
      <c r="B663" s="86" t="s">
        <v>383</v>
      </c>
      <c r="C663" s="90">
        <f>SUM(C641:C662)</f>
        <v>198.2628725862069</v>
      </c>
      <c r="D663" s="90">
        <f t="shared" ref="D663" si="85">E663/C663*1000</f>
        <v>1213.954503233321</v>
      </c>
      <c r="E663" s="90">
        <f>SUM(E641:E662)</f>
        <v>240.682107</v>
      </c>
      <c r="F663" s="90">
        <f>SUM(F641:F662)</f>
        <v>231.46552655172417</v>
      </c>
      <c r="G663" s="90">
        <f t="shared" ref="G663" si="86">H663/F663*1000</f>
        <v>957.42052089332719</v>
      </c>
      <c r="H663" s="90">
        <f>SUM(H641:H662)</f>
        <v>221.60984500000001</v>
      </c>
      <c r="I663" s="90">
        <f>SUM(I641:I662)</f>
        <v>192.66900000000001</v>
      </c>
      <c r="J663" s="90">
        <f t="shared" si="84"/>
        <v>1143.2093382952112</v>
      </c>
      <c r="K663" s="90">
        <f>SUM(K641:K662)</f>
        <v>220.26100000000002</v>
      </c>
      <c r="L663" s="86" t="s">
        <v>385</v>
      </c>
    </row>
    <row r="664" spans="2:12" ht="16.5" thickBot="1">
      <c r="B664" s="86" t="s">
        <v>384</v>
      </c>
      <c r="C664" s="90">
        <v>11932.066999999999</v>
      </c>
      <c r="D664" s="90">
        <f>E664/C664*1000</f>
        <v>922.12321637148034</v>
      </c>
      <c r="E664" s="90">
        <v>11002.835999999999</v>
      </c>
      <c r="F664" s="90">
        <v>12648.651</v>
      </c>
      <c r="G664" s="90">
        <f>H664/F664*1000</f>
        <v>890.84480234295347</v>
      </c>
      <c r="H664" s="90">
        <v>11267.985000000001</v>
      </c>
      <c r="I664" s="90">
        <v>14564.398999999999</v>
      </c>
      <c r="J664" s="90">
        <f t="shared" si="84"/>
        <v>1014.5854284821503</v>
      </c>
      <c r="K664" s="90">
        <v>14776.826999999999</v>
      </c>
      <c r="L664" s="86" t="s">
        <v>382</v>
      </c>
    </row>
    <row r="666" spans="2:12">
      <c r="B666" s="43" t="s">
        <v>39</v>
      </c>
      <c r="C666" s="43"/>
      <c r="D666" s="43"/>
      <c r="E666" s="43"/>
      <c r="F666" s="43"/>
      <c r="I666" s="35"/>
      <c r="J666" s="35"/>
      <c r="K666" s="35"/>
      <c r="L666" s="59" t="s">
        <v>40</v>
      </c>
    </row>
    <row r="667" spans="2:12" ht="18.75" customHeight="1">
      <c r="B667" s="43" t="s">
        <v>414</v>
      </c>
      <c r="C667" s="43"/>
      <c r="D667" s="43"/>
      <c r="E667" s="43"/>
      <c r="F667" s="43"/>
      <c r="I667" s="36"/>
      <c r="J667" s="47"/>
      <c r="L667" s="65" t="s">
        <v>395</v>
      </c>
    </row>
    <row r="668" spans="2:12" ht="17.25" customHeight="1" thickBot="1">
      <c r="B668" s="37" t="s">
        <v>133</v>
      </c>
      <c r="C668" s="44"/>
      <c r="D668" s="44"/>
      <c r="E668" s="44"/>
      <c r="F668" s="44"/>
      <c r="H668" s="38"/>
      <c r="I668" s="38"/>
      <c r="J668" s="38"/>
      <c r="L668" s="59" t="s">
        <v>134</v>
      </c>
    </row>
    <row r="669" spans="2:12" ht="15" thickBot="1">
      <c r="B669" s="102" t="s">
        <v>43</v>
      </c>
      <c r="C669" s="105">
        <v>2015</v>
      </c>
      <c r="D669" s="106"/>
      <c r="E669" s="107"/>
      <c r="F669" s="105">
        <v>2016</v>
      </c>
      <c r="G669" s="106"/>
      <c r="H669" s="107"/>
      <c r="I669" s="105">
        <v>2017</v>
      </c>
      <c r="J669" s="106"/>
      <c r="K669" s="107"/>
      <c r="L669" s="108" t="s">
        <v>44</v>
      </c>
    </row>
    <row r="670" spans="2:12">
      <c r="B670" s="103"/>
      <c r="C670" s="79" t="s">
        <v>8</v>
      </c>
      <c r="D670" s="79" t="s">
        <v>9</v>
      </c>
      <c r="E670" s="79" t="s">
        <v>10</v>
      </c>
      <c r="F670" s="79" t="s">
        <v>8</v>
      </c>
      <c r="G670" s="79" t="s">
        <v>9</v>
      </c>
      <c r="H670" s="80" t="s">
        <v>10</v>
      </c>
      <c r="I670" s="79" t="s">
        <v>8</v>
      </c>
      <c r="J670" s="79" t="s">
        <v>9</v>
      </c>
      <c r="K670" s="80" t="s">
        <v>10</v>
      </c>
      <c r="L670" s="109"/>
    </row>
    <row r="671" spans="2:12" ht="15" thickBot="1">
      <c r="B671" s="104"/>
      <c r="C671" s="81" t="s">
        <v>11</v>
      </c>
      <c r="D671" s="81" t="s">
        <v>12</v>
      </c>
      <c r="E671" s="81" t="s">
        <v>13</v>
      </c>
      <c r="F671" s="81" t="s">
        <v>11</v>
      </c>
      <c r="G671" s="81" t="s">
        <v>12</v>
      </c>
      <c r="H671" s="82" t="s">
        <v>13</v>
      </c>
      <c r="I671" s="81" t="s">
        <v>11</v>
      </c>
      <c r="J671" s="81" t="s">
        <v>12</v>
      </c>
      <c r="K671" s="82" t="s">
        <v>13</v>
      </c>
      <c r="L671" s="110"/>
    </row>
    <row r="672" spans="2:12">
      <c r="B672" s="83" t="s">
        <v>45</v>
      </c>
      <c r="C672" s="5">
        <v>1.133</v>
      </c>
      <c r="D672" s="2">
        <v>8640.7766990291257</v>
      </c>
      <c r="E672" s="5">
        <v>9.7899999999999991</v>
      </c>
      <c r="F672" s="5">
        <v>1.133</v>
      </c>
      <c r="G672" s="2">
        <v>8640.7766990291257</v>
      </c>
      <c r="H672" s="14">
        <v>9.7899999999999991</v>
      </c>
      <c r="I672" s="5">
        <v>0</v>
      </c>
      <c r="J672" s="2">
        <v>0</v>
      </c>
      <c r="K672" s="1">
        <v>0</v>
      </c>
      <c r="L672" s="87" t="s">
        <v>46</v>
      </c>
    </row>
    <row r="673" spans="2:12">
      <c r="B673" s="84" t="s">
        <v>47</v>
      </c>
      <c r="C673" s="6"/>
      <c r="D673" s="2"/>
      <c r="E673" s="6"/>
      <c r="F673" s="6"/>
      <c r="G673" s="2"/>
      <c r="H673" s="15"/>
      <c r="I673" s="6">
        <v>5.8780000000000001</v>
      </c>
      <c r="J673" s="2">
        <f t="shared" ref="J673:J695" si="87">K673/I673*1000</f>
        <v>1600.5444028581148</v>
      </c>
      <c r="K673" s="15">
        <v>9.4079999999999995</v>
      </c>
      <c r="L673" s="88" t="s">
        <v>48</v>
      </c>
    </row>
    <row r="674" spans="2:12">
      <c r="B674" s="84" t="s">
        <v>49</v>
      </c>
      <c r="C674" s="6"/>
      <c r="D674" s="2"/>
      <c r="E674" s="6"/>
      <c r="F674" s="6"/>
      <c r="G674" s="2"/>
      <c r="H674" s="15"/>
      <c r="I674" s="15">
        <v>8.0000000000000002E-3</v>
      </c>
      <c r="J674" s="2">
        <f t="shared" si="87"/>
        <v>625</v>
      </c>
      <c r="K674" s="15">
        <v>5.0000000000000001E-3</v>
      </c>
      <c r="L674" s="88" t="s">
        <v>50</v>
      </c>
    </row>
    <row r="675" spans="2:12">
      <c r="B675" s="84" t="s">
        <v>51</v>
      </c>
      <c r="C675" s="6"/>
      <c r="D675" s="2"/>
      <c r="E675" s="6"/>
      <c r="F675" s="6"/>
      <c r="G675" s="2"/>
      <c r="H675" s="15"/>
      <c r="I675" s="6">
        <v>30.259999999999994</v>
      </c>
      <c r="J675" s="2">
        <f t="shared" si="87"/>
        <v>865.20158625247871</v>
      </c>
      <c r="K675" s="15">
        <v>26.181000000000001</v>
      </c>
      <c r="L675" s="88" t="s">
        <v>52</v>
      </c>
    </row>
    <row r="676" spans="2:12">
      <c r="B676" s="84" t="s">
        <v>53</v>
      </c>
      <c r="C676" s="6">
        <v>0.26500000000000001</v>
      </c>
      <c r="D676" s="2">
        <v>1000</v>
      </c>
      <c r="E676" s="6">
        <v>0.26500000000000001</v>
      </c>
      <c r="F676" s="6">
        <v>0.29499999999999998</v>
      </c>
      <c r="G676" s="2">
        <f>H676/F676*1000</f>
        <v>1000</v>
      </c>
      <c r="H676" s="15">
        <v>0.29499999999999998</v>
      </c>
      <c r="I676" s="6">
        <v>0.35</v>
      </c>
      <c r="J676" s="2">
        <f t="shared" si="87"/>
        <v>1377.1428571428573</v>
      </c>
      <c r="K676" s="15">
        <v>0.48199999999999998</v>
      </c>
      <c r="L676" s="88" t="s">
        <v>54</v>
      </c>
    </row>
    <row r="677" spans="2:12">
      <c r="B677" s="84" t="s">
        <v>55</v>
      </c>
      <c r="C677" s="6">
        <v>16.957000000000001</v>
      </c>
      <c r="D677" s="6">
        <v>852.56826089520553</v>
      </c>
      <c r="E677" s="6">
        <v>14.457000000000001</v>
      </c>
      <c r="F677" s="6">
        <v>17.367999999999999</v>
      </c>
      <c r="G677" s="6">
        <v>857.7844311377246</v>
      </c>
      <c r="H677" s="6">
        <v>14.898</v>
      </c>
      <c r="I677" s="6">
        <v>17.873000000000001</v>
      </c>
      <c r="J677" s="6">
        <f t="shared" si="87"/>
        <v>866.11089352654835</v>
      </c>
      <c r="K677" s="6">
        <v>15.48</v>
      </c>
      <c r="L677" s="88" t="s">
        <v>56</v>
      </c>
    </row>
    <row r="678" spans="2:12">
      <c r="B678" s="84" t="s">
        <v>57</v>
      </c>
      <c r="C678" s="6"/>
      <c r="D678" s="6"/>
      <c r="E678" s="6"/>
      <c r="F678" s="6"/>
      <c r="G678" s="6"/>
      <c r="H678" s="6"/>
      <c r="I678" s="6"/>
      <c r="J678" s="6"/>
      <c r="K678" s="6"/>
      <c r="L678" s="88" t="s">
        <v>58</v>
      </c>
    </row>
    <row r="679" spans="2:12">
      <c r="B679" s="84" t="s">
        <v>59</v>
      </c>
      <c r="C679" s="6">
        <v>4.8369999999999997</v>
      </c>
      <c r="D679" s="2">
        <v>2962.9935910688446</v>
      </c>
      <c r="E679" s="6">
        <v>14.332000000000001</v>
      </c>
      <c r="F679" s="6">
        <v>4.8810000000000002</v>
      </c>
      <c r="G679" s="2">
        <v>3049.9897561975008</v>
      </c>
      <c r="H679" s="15">
        <v>14.887</v>
      </c>
      <c r="I679" s="6">
        <v>4.9160000000000004</v>
      </c>
      <c r="J679" s="2">
        <f t="shared" si="87"/>
        <v>3114.9308380797397</v>
      </c>
      <c r="K679" s="15">
        <v>15.313000000000001</v>
      </c>
      <c r="L679" s="88" t="s">
        <v>60</v>
      </c>
    </row>
    <row r="680" spans="2:12">
      <c r="B680" s="84" t="s">
        <v>61</v>
      </c>
      <c r="C680" s="6">
        <v>281.39999999999998</v>
      </c>
      <c r="D680" s="2">
        <v>334.04406538734901</v>
      </c>
      <c r="E680" s="6">
        <v>94</v>
      </c>
      <c r="F680" s="6">
        <v>41.874000000000002</v>
      </c>
      <c r="G680" s="2">
        <f>H680/F680*1000</f>
        <v>3056.7894158666477</v>
      </c>
      <c r="H680" s="15">
        <v>128</v>
      </c>
      <c r="I680" s="6">
        <v>101.7</v>
      </c>
      <c r="J680" s="2">
        <f t="shared" si="87"/>
        <v>1622.4188790560472</v>
      </c>
      <c r="K680" s="15">
        <v>165</v>
      </c>
      <c r="L680" s="88" t="s">
        <v>62</v>
      </c>
    </row>
    <row r="681" spans="2:12">
      <c r="B681" s="84" t="s">
        <v>63</v>
      </c>
      <c r="C681" s="6">
        <v>70.739999999999995</v>
      </c>
      <c r="D681" s="2">
        <f>E681/C681*1000</f>
        <v>1020.0735086231269</v>
      </c>
      <c r="E681" s="6">
        <v>72.16</v>
      </c>
      <c r="F681" s="6">
        <v>106.74499999999999</v>
      </c>
      <c r="G681" s="2">
        <f>H681/F681*1000</f>
        <v>732.86805002576239</v>
      </c>
      <c r="H681" s="15">
        <v>78.23</v>
      </c>
      <c r="I681" s="6">
        <v>15.294999999999998</v>
      </c>
      <c r="J681" s="2">
        <f t="shared" si="87"/>
        <v>631.84047074207263</v>
      </c>
      <c r="K681" s="15">
        <v>9.6639999999999997</v>
      </c>
      <c r="L681" s="88" t="s">
        <v>64</v>
      </c>
    </row>
    <row r="682" spans="2:12">
      <c r="B682" s="84" t="s">
        <v>65</v>
      </c>
      <c r="C682" s="6"/>
      <c r="D682" s="2"/>
      <c r="E682" s="6"/>
      <c r="F682" s="6"/>
      <c r="G682" s="2"/>
      <c r="H682" s="15"/>
      <c r="I682" s="6"/>
      <c r="J682" s="2"/>
      <c r="K682" s="15"/>
      <c r="L682" s="88" t="s">
        <v>66</v>
      </c>
    </row>
    <row r="683" spans="2:12">
      <c r="B683" s="84" t="s">
        <v>67</v>
      </c>
      <c r="C683" s="6">
        <v>8.5999999999999993E-2</v>
      </c>
      <c r="D683" s="2">
        <v>10662.79069767442</v>
      </c>
      <c r="E683" s="6">
        <v>0.91700000000000004</v>
      </c>
      <c r="F683" s="6">
        <v>7.9000000000000001E-2</v>
      </c>
      <c r="G683" s="2">
        <v>2569.6202531645572</v>
      </c>
      <c r="H683" s="15">
        <v>0.20300000000000001</v>
      </c>
      <c r="I683" s="6">
        <v>2.7E-2</v>
      </c>
      <c r="J683" s="2">
        <f t="shared" si="87"/>
        <v>2518.5185185185187</v>
      </c>
      <c r="K683" s="15">
        <v>6.8000000000000005E-2</v>
      </c>
      <c r="L683" s="88" t="s">
        <v>68</v>
      </c>
    </row>
    <row r="684" spans="2:12">
      <c r="B684" s="84" t="s">
        <v>69</v>
      </c>
      <c r="C684" s="6">
        <v>2.0000000000000001E-4</v>
      </c>
      <c r="D684" s="2">
        <v>0</v>
      </c>
      <c r="E684" s="6"/>
      <c r="F684" s="6">
        <v>2.0000000000000001E-4</v>
      </c>
      <c r="G684" s="2">
        <v>0</v>
      </c>
      <c r="H684" s="15"/>
      <c r="I684" s="6"/>
      <c r="J684" s="2"/>
      <c r="K684" s="15"/>
      <c r="L684" s="88" t="s">
        <v>70</v>
      </c>
    </row>
    <row r="685" spans="2:12">
      <c r="B685" s="84" t="s">
        <v>71</v>
      </c>
      <c r="C685" s="6">
        <v>0.14699999999999999</v>
      </c>
      <c r="D685" s="2">
        <v>5476.1904761904771</v>
      </c>
      <c r="E685" s="6">
        <v>0.80500000000000005</v>
      </c>
      <c r="F685" s="6">
        <v>0.154</v>
      </c>
      <c r="G685" s="2">
        <v>4967.5324675324673</v>
      </c>
      <c r="H685" s="15">
        <v>0.76500000000000001</v>
      </c>
      <c r="I685" s="6">
        <v>3.5549999999999997</v>
      </c>
      <c r="J685" s="2">
        <f t="shared" si="87"/>
        <v>1939.2405063291139</v>
      </c>
      <c r="K685" s="15">
        <v>6.8940000000000001</v>
      </c>
      <c r="L685" s="88" t="s">
        <v>72</v>
      </c>
    </row>
    <row r="686" spans="2:12">
      <c r="B686" s="84" t="s">
        <v>73</v>
      </c>
      <c r="C686" s="6"/>
      <c r="D686" s="6"/>
      <c r="E686" s="6"/>
      <c r="F686" s="6"/>
      <c r="G686" s="2"/>
      <c r="H686" s="15"/>
      <c r="I686" s="6"/>
      <c r="J686" s="2"/>
      <c r="K686" s="15"/>
      <c r="L686" s="88" t="s">
        <v>74</v>
      </c>
    </row>
    <row r="687" spans="2:12">
      <c r="B687" s="84" t="s">
        <v>75</v>
      </c>
      <c r="C687" s="6">
        <v>0.22</v>
      </c>
      <c r="D687" s="2">
        <v>19086.363636363636</v>
      </c>
      <c r="E687" s="6">
        <v>4.1989999999999998</v>
      </c>
      <c r="F687" s="6">
        <v>0.22</v>
      </c>
      <c r="G687" s="2">
        <v>19086.363636363636</v>
      </c>
      <c r="H687" s="15">
        <v>4.1989999999999998</v>
      </c>
      <c r="I687" s="6">
        <v>0.22159999999999999</v>
      </c>
      <c r="J687" s="2">
        <v>18948.555956678698</v>
      </c>
      <c r="K687" s="15">
        <v>4.1989999999999998</v>
      </c>
      <c r="L687" s="88" t="s">
        <v>76</v>
      </c>
    </row>
    <row r="688" spans="2:12">
      <c r="B688" s="84" t="s">
        <v>77</v>
      </c>
      <c r="C688" s="6">
        <v>0.224</v>
      </c>
      <c r="D688" s="2">
        <v>2959.8214285714284</v>
      </c>
      <c r="E688" s="6">
        <v>0.66299999999999992</v>
      </c>
      <c r="F688" s="6">
        <v>2.6700000000000002E-2</v>
      </c>
      <c r="G688" s="2">
        <f>H688/F688*1000</f>
        <v>3336.2921348314603</v>
      </c>
      <c r="H688" s="15">
        <v>8.9079000000000005E-2</v>
      </c>
      <c r="I688" s="6">
        <v>0.31600000000000111</v>
      </c>
      <c r="J688" s="2">
        <f t="shared" si="87"/>
        <v>2566.4556962025222</v>
      </c>
      <c r="K688" s="15">
        <v>0.81099999999999994</v>
      </c>
      <c r="L688" s="88" t="s">
        <v>78</v>
      </c>
    </row>
    <row r="689" spans="2:12">
      <c r="B689" s="84" t="s">
        <v>79</v>
      </c>
      <c r="C689" s="6"/>
      <c r="D689" s="2"/>
      <c r="E689" s="6"/>
      <c r="F689" s="6"/>
      <c r="G689" s="2"/>
      <c r="H689" s="15"/>
      <c r="I689" s="6"/>
      <c r="J689" s="2"/>
      <c r="K689" s="15"/>
      <c r="L689" s="88" t="s">
        <v>80</v>
      </c>
    </row>
    <row r="690" spans="2:12">
      <c r="B690" s="84" t="s">
        <v>81</v>
      </c>
      <c r="C690" s="6">
        <v>2.2877399999999999</v>
      </c>
      <c r="D690" s="2">
        <v>2293.0927465533669</v>
      </c>
      <c r="E690" s="6">
        <v>5.2459999999999996</v>
      </c>
      <c r="F690" s="6">
        <v>2.0664000000000002</v>
      </c>
      <c r="G690" s="2">
        <v>2347.0770421989928</v>
      </c>
      <c r="H690" s="15">
        <v>4.8499999999999996</v>
      </c>
      <c r="I690" s="6">
        <v>5.1319999999999997</v>
      </c>
      <c r="J690" s="2">
        <f t="shared" si="87"/>
        <v>2766.3678877630555</v>
      </c>
      <c r="K690" s="15">
        <v>14.196999999999999</v>
      </c>
      <c r="L690" s="88" t="s">
        <v>82</v>
      </c>
    </row>
    <row r="691" spans="2:12">
      <c r="B691" s="84" t="s">
        <v>83</v>
      </c>
      <c r="C691" s="6">
        <v>108.01</v>
      </c>
      <c r="D691" s="2">
        <v>878.83529302842328</v>
      </c>
      <c r="E691" s="6">
        <v>94.923000000000002</v>
      </c>
      <c r="F691" s="6">
        <v>108.11599999999999</v>
      </c>
      <c r="G691" s="2">
        <v>804.70050686299908</v>
      </c>
      <c r="H691" s="15">
        <v>87.001000000000005</v>
      </c>
      <c r="I691" s="6">
        <v>113.398</v>
      </c>
      <c r="J691" s="2">
        <f t="shared" si="87"/>
        <v>713.41646237147029</v>
      </c>
      <c r="K691" s="15">
        <v>80.899999999999977</v>
      </c>
      <c r="L691" s="88" t="s">
        <v>84</v>
      </c>
    </row>
    <row r="692" spans="2:12">
      <c r="B692" s="84" t="s">
        <v>85</v>
      </c>
      <c r="C692" s="6">
        <v>32.905000000000001</v>
      </c>
      <c r="D692" s="2">
        <v>621.85078255584256</v>
      </c>
      <c r="E692" s="6">
        <v>20.462</v>
      </c>
      <c r="F692" s="6">
        <v>33.176000000000002</v>
      </c>
      <c r="G692" s="2">
        <v>633.95225464190969</v>
      </c>
      <c r="H692" s="15">
        <v>21.032</v>
      </c>
      <c r="I692" s="6">
        <v>56.743000000000002</v>
      </c>
      <c r="J692" s="2">
        <f t="shared" si="87"/>
        <v>510.17746682410171</v>
      </c>
      <c r="K692" s="15">
        <v>28.949000000000002</v>
      </c>
      <c r="L692" s="88" t="s">
        <v>86</v>
      </c>
    </row>
    <row r="693" spans="2:12" ht="15" thickBot="1">
      <c r="B693" s="85" t="s">
        <v>87</v>
      </c>
      <c r="C693" s="16">
        <v>11.28</v>
      </c>
      <c r="D693" s="2">
        <v>1228.1028368794327</v>
      </c>
      <c r="E693" s="16">
        <v>13.853</v>
      </c>
      <c r="F693" s="16">
        <v>11.28</v>
      </c>
      <c r="G693" s="2">
        <v>1226.7730496453901</v>
      </c>
      <c r="H693" s="17">
        <v>13.837999999999999</v>
      </c>
      <c r="I693" s="16">
        <v>11.555</v>
      </c>
      <c r="J693" s="2">
        <f t="shared" si="87"/>
        <v>1222.5010817827779</v>
      </c>
      <c r="K693" s="17">
        <v>14.125999999999999</v>
      </c>
      <c r="L693" s="89" t="s">
        <v>88</v>
      </c>
    </row>
    <row r="694" spans="2:12" ht="16.5" thickBot="1">
      <c r="B694" s="86" t="s">
        <v>383</v>
      </c>
      <c r="C694" s="90">
        <f>SUM(C672:C693)</f>
        <v>530.49194</v>
      </c>
      <c r="D694" s="90">
        <f t="shared" ref="D694" si="88">E694/C694*1000</f>
        <v>652.36052408260912</v>
      </c>
      <c r="E694" s="90">
        <f>SUM(E672:E693)</f>
        <v>346.07200000000006</v>
      </c>
      <c r="F694" s="90">
        <f>SUM(F672:F693)</f>
        <v>327.41429999999997</v>
      </c>
      <c r="G694" s="90">
        <f t="shared" ref="G694" si="89">H694/F694*1000</f>
        <v>1154.7359996188318</v>
      </c>
      <c r="H694" s="90">
        <f>SUM(H672:H693)</f>
        <v>378.07707900000003</v>
      </c>
      <c r="I694" s="90">
        <f>SUM(I672:I693)</f>
        <v>367.2276</v>
      </c>
      <c r="J694" s="90">
        <f t="shared" si="87"/>
        <v>1066.5783290798404</v>
      </c>
      <c r="K694" s="90">
        <f>SUM(K672:K693)</f>
        <v>391.67699999999996</v>
      </c>
      <c r="L694" s="86" t="s">
        <v>385</v>
      </c>
    </row>
    <row r="695" spans="2:12" ht="16.5" thickBot="1">
      <c r="B695" s="86" t="s">
        <v>384</v>
      </c>
      <c r="C695" s="90">
        <v>23323.157999999999</v>
      </c>
      <c r="D695" s="90">
        <f>E695/C695*1000</f>
        <v>633.2901830875561</v>
      </c>
      <c r="E695" s="90">
        <v>14770.326999999999</v>
      </c>
      <c r="F695" s="90">
        <v>15185.546</v>
      </c>
      <c r="G695" s="90">
        <f>H695/F695*1000</f>
        <v>1000.5970150826317</v>
      </c>
      <c r="H695" s="90">
        <v>15194.611999999999</v>
      </c>
      <c r="I695" s="90">
        <v>26956.073000000004</v>
      </c>
      <c r="J695" s="90">
        <f t="shared" si="87"/>
        <v>784.96122191092115</v>
      </c>
      <c r="K695" s="90">
        <v>21159.471999999991</v>
      </c>
      <c r="L695" s="86" t="s">
        <v>382</v>
      </c>
    </row>
    <row r="697" spans="2:12">
      <c r="D697" s="63"/>
      <c r="E697" s="63"/>
    </row>
    <row r="701" spans="2:12">
      <c r="B701" s="43" t="s">
        <v>89</v>
      </c>
      <c r="C701" s="43"/>
      <c r="D701" s="43"/>
      <c r="E701" s="43"/>
      <c r="F701" s="43"/>
      <c r="I701" s="35"/>
      <c r="J701" s="35"/>
      <c r="K701" s="35"/>
      <c r="L701" s="59" t="s">
        <v>90</v>
      </c>
    </row>
    <row r="702" spans="2:12" ht="15" customHeight="1">
      <c r="B702" s="35" t="s">
        <v>170</v>
      </c>
      <c r="C702" s="43"/>
      <c r="D702" s="43"/>
      <c r="E702" s="43"/>
      <c r="F702" s="43"/>
      <c r="I702" s="36"/>
      <c r="J702" s="36"/>
      <c r="K702" s="36"/>
      <c r="L702" s="59" t="s">
        <v>380</v>
      </c>
    </row>
    <row r="703" spans="2:12" ht="23.25" customHeight="1" thickBot="1">
      <c r="B703" s="37" t="s">
        <v>133</v>
      </c>
      <c r="C703" s="44"/>
      <c r="D703" s="44"/>
      <c r="E703" s="44"/>
      <c r="F703" s="44"/>
      <c r="H703" s="38"/>
      <c r="I703" s="38"/>
      <c r="J703" s="38"/>
      <c r="L703" s="59" t="s">
        <v>134</v>
      </c>
    </row>
    <row r="704" spans="2:12" ht="15" thickBot="1">
      <c r="B704" s="102" t="s">
        <v>43</v>
      </c>
      <c r="C704" s="105">
        <v>2015</v>
      </c>
      <c r="D704" s="106"/>
      <c r="E704" s="107"/>
      <c r="F704" s="105">
        <v>2016</v>
      </c>
      <c r="G704" s="106"/>
      <c r="H704" s="107"/>
      <c r="I704" s="105">
        <v>2017</v>
      </c>
      <c r="J704" s="106"/>
      <c r="K704" s="107"/>
      <c r="L704" s="108" t="s">
        <v>44</v>
      </c>
    </row>
    <row r="705" spans="2:12">
      <c r="B705" s="103"/>
      <c r="C705" s="79" t="s">
        <v>8</v>
      </c>
      <c r="D705" s="79" t="s">
        <v>9</v>
      </c>
      <c r="E705" s="79" t="s">
        <v>10</v>
      </c>
      <c r="F705" s="79" t="s">
        <v>8</v>
      </c>
      <c r="G705" s="79" t="s">
        <v>9</v>
      </c>
      <c r="H705" s="80" t="s">
        <v>10</v>
      </c>
      <c r="I705" s="79" t="s">
        <v>8</v>
      </c>
      <c r="J705" s="79" t="s">
        <v>9</v>
      </c>
      <c r="K705" s="80" t="s">
        <v>10</v>
      </c>
      <c r="L705" s="109"/>
    </row>
    <row r="706" spans="2:12" ht="15" thickBot="1">
      <c r="B706" s="104"/>
      <c r="C706" s="81" t="s">
        <v>11</v>
      </c>
      <c r="D706" s="81" t="s">
        <v>12</v>
      </c>
      <c r="E706" s="81" t="s">
        <v>13</v>
      </c>
      <c r="F706" s="81" t="s">
        <v>11</v>
      </c>
      <c r="G706" s="81" t="s">
        <v>12</v>
      </c>
      <c r="H706" s="82" t="s">
        <v>13</v>
      </c>
      <c r="I706" s="81" t="s">
        <v>11</v>
      </c>
      <c r="J706" s="81" t="s">
        <v>12</v>
      </c>
      <c r="K706" s="82" t="s">
        <v>13</v>
      </c>
      <c r="L706" s="110"/>
    </row>
    <row r="707" spans="2:12">
      <c r="B707" s="83" t="s">
        <v>45</v>
      </c>
      <c r="C707" s="5">
        <f>C741+C774+C807+C840+C873+C904+C935</f>
        <v>66.025000000000006</v>
      </c>
      <c r="D707" s="2">
        <f t="shared" ref="D707:D729" si="90">E707/C707*1000</f>
        <v>3058.0028226222848</v>
      </c>
      <c r="E707" s="5">
        <v>201.90463636363637</v>
      </c>
      <c r="F707" s="5">
        <v>74.174199999999999</v>
      </c>
      <c r="G707" s="2">
        <f t="shared" ref="G707:G729" si="91">H707/F707*1000</f>
        <v>4029.3323015280248</v>
      </c>
      <c r="H707" s="14">
        <v>298.8725</v>
      </c>
      <c r="I707" s="5">
        <f t="shared" ref="I707:I728" si="92">I741+I774+I807+I840+I904+I935</f>
        <v>72.808999999999997</v>
      </c>
      <c r="J707" s="2">
        <f t="shared" ref="J707:J730" si="93">K707/I707*1000</f>
        <v>3010.8365724017631</v>
      </c>
      <c r="K707" s="1">
        <f t="shared" ref="K707:K728" si="94">K741+K774+K807+K840+K904+K935</f>
        <v>219.21599999999998</v>
      </c>
      <c r="L707" s="87" t="s">
        <v>46</v>
      </c>
    </row>
    <row r="708" spans="2:12">
      <c r="B708" s="84" t="s">
        <v>47</v>
      </c>
      <c r="C708" s="6">
        <f t="shared" ref="C708:C728" si="95">C742+C775+C808+C841+C874+C905+C936</f>
        <v>0</v>
      </c>
      <c r="D708" s="2">
        <v>0</v>
      </c>
      <c r="E708" s="6">
        <v>0</v>
      </c>
      <c r="F708" s="6">
        <v>0</v>
      </c>
      <c r="G708" s="2">
        <v>0</v>
      </c>
      <c r="H708" s="15">
        <v>0</v>
      </c>
      <c r="I708" s="6">
        <f t="shared" si="92"/>
        <v>0</v>
      </c>
      <c r="J708" s="2">
        <v>0</v>
      </c>
      <c r="K708" s="15">
        <f t="shared" si="94"/>
        <v>0</v>
      </c>
      <c r="L708" s="88" t="s">
        <v>48</v>
      </c>
    </row>
    <row r="709" spans="2:12">
      <c r="B709" s="84" t="s">
        <v>49</v>
      </c>
      <c r="C709" s="6">
        <f t="shared" si="95"/>
        <v>0</v>
      </c>
      <c r="D709" s="2">
        <v>0</v>
      </c>
      <c r="E709" s="6">
        <v>0</v>
      </c>
      <c r="F709" s="6">
        <v>0</v>
      </c>
      <c r="G709" s="2">
        <v>0</v>
      </c>
      <c r="H709" s="15">
        <v>0</v>
      </c>
      <c r="I709" s="15">
        <f t="shared" si="92"/>
        <v>0</v>
      </c>
      <c r="J709" s="2">
        <v>0</v>
      </c>
      <c r="K709" s="15">
        <f t="shared" si="94"/>
        <v>0</v>
      </c>
      <c r="L709" s="88" t="s">
        <v>50</v>
      </c>
    </row>
    <row r="710" spans="2:12">
      <c r="B710" s="84" t="s">
        <v>51</v>
      </c>
      <c r="C710" s="6">
        <f t="shared" si="95"/>
        <v>1631.69</v>
      </c>
      <c r="D710" s="2">
        <f t="shared" si="90"/>
        <v>1044.7431803835286</v>
      </c>
      <c r="E710" s="6">
        <v>1704.6969999999999</v>
      </c>
      <c r="F710" s="6">
        <v>1706.02</v>
      </c>
      <c r="G710" s="2">
        <f t="shared" si="91"/>
        <v>413.06491131405261</v>
      </c>
      <c r="H710" s="15">
        <v>704.697</v>
      </c>
      <c r="I710" s="6">
        <f t="shared" si="92"/>
        <v>1695.867</v>
      </c>
      <c r="J710" s="2">
        <f t="shared" si="93"/>
        <v>533.88797588490138</v>
      </c>
      <c r="K710" s="15">
        <f t="shared" si="94"/>
        <v>905.40300000000002</v>
      </c>
      <c r="L710" s="88" t="s">
        <v>52</v>
      </c>
    </row>
    <row r="711" spans="2:12">
      <c r="B711" s="84" t="s">
        <v>53</v>
      </c>
      <c r="C711" s="6">
        <f t="shared" si="95"/>
        <v>408.96505999999999</v>
      </c>
      <c r="D711" s="2">
        <f t="shared" si="90"/>
        <v>1036.1317101270215</v>
      </c>
      <c r="E711" s="6">
        <v>423.74166700000001</v>
      </c>
      <c r="F711" s="6">
        <v>409.96256</v>
      </c>
      <c r="G711" s="2">
        <f t="shared" si="91"/>
        <v>1176.2344756555331</v>
      </c>
      <c r="H711" s="15">
        <v>482.21209679999998</v>
      </c>
      <c r="I711" s="6">
        <f t="shared" si="92"/>
        <v>437.07700000000006</v>
      </c>
      <c r="J711" s="2">
        <f t="shared" si="93"/>
        <v>1589.6398117494168</v>
      </c>
      <c r="K711" s="15">
        <f t="shared" si="94"/>
        <v>694.79499999999996</v>
      </c>
      <c r="L711" s="88" t="s">
        <v>54</v>
      </c>
    </row>
    <row r="712" spans="2:12">
      <c r="B712" s="84" t="s">
        <v>55</v>
      </c>
      <c r="C712" s="6">
        <f t="shared" si="95"/>
        <v>1.1240000000000001</v>
      </c>
      <c r="D712" s="6">
        <f t="shared" si="90"/>
        <v>841.63701067615648</v>
      </c>
      <c r="E712" s="6">
        <v>0.94599999999999995</v>
      </c>
      <c r="F712" s="6">
        <v>1.135</v>
      </c>
      <c r="G712" s="6">
        <f t="shared" si="91"/>
        <v>842.29074889867843</v>
      </c>
      <c r="H712" s="6">
        <v>0.95599999999999996</v>
      </c>
      <c r="I712" s="6">
        <f t="shared" si="92"/>
        <v>1.135</v>
      </c>
      <c r="J712" s="6">
        <f t="shared" si="93"/>
        <v>2466.0792951541848</v>
      </c>
      <c r="K712" s="6">
        <f t="shared" si="94"/>
        <v>2.7989999999999999</v>
      </c>
      <c r="L712" s="88" t="s">
        <v>56</v>
      </c>
    </row>
    <row r="713" spans="2:12">
      <c r="B713" s="84" t="s">
        <v>57</v>
      </c>
      <c r="C713" s="6">
        <f t="shared" si="95"/>
        <v>0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f t="shared" si="92"/>
        <v>0</v>
      </c>
      <c r="J713" s="6">
        <v>0</v>
      </c>
      <c r="K713" s="6">
        <f t="shared" si="94"/>
        <v>0</v>
      </c>
      <c r="L713" s="88" t="s">
        <v>58</v>
      </c>
    </row>
    <row r="714" spans="2:12">
      <c r="B714" s="84" t="s">
        <v>59</v>
      </c>
      <c r="C714" s="6">
        <f t="shared" si="95"/>
        <v>3.5709999999999997</v>
      </c>
      <c r="D714" s="2">
        <f t="shared" si="90"/>
        <v>2255.1106132735936</v>
      </c>
      <c r="E714" s="6">
        <v>8.0530000000000008</v>
      </c>
      <c r="F714" s="6">
        <v>3.5550000000000002</v>
      </c>
      <c r="G714" s="2">
        <f t="shared" si="91"/>
        <v>2317.5808720112523</v>
      </c>
      <c r="H714" s="15">
        <v>8.2390000000000008</v>
      </c>
      <c r="I714" s="6">
        <f t="shared" si="92"/>
        <v>2.1120000000000001</v>
      </c>
      <c r="J714" s="2">
        <f t="shared" si="93"/>
        <v>2279.3560606060605</v>
      </c>
      <c r="K714" s="15">
        <f t="shared" si="94"/>
        <v>4.8140000000000001</v>
      </c>
      <c r="L714" s="88" t="s">
        <v>60</v>
      </c>
    </row>
    <row r="715" spans="2:12">
      <c r="B715" s="84" t="s">
        <v>61</v>
      </c>
      <c r="C715" s="6">
        <f t="shared" si="95"/>
        <v>6031.6200000000008</v>
      </c>
      <c r="D715" s="2">
        <f t="shared" si="90"/>
        <v>438.19073482745927</v>
      </c>
      <c r="E715" s="6">
        <v>2643</v>
      </c>
      <c r="F715" s="6">
        <v>4768.6799999999994</v>
      </c>
      <c r="G715" s="2">
        <f t="shared" si="91"/>
        <v>298.61513039247762</v>
      </c>
      <c r="H715" s="15">
        <v>1424</v>
      </c>
      <c r="I715" s="6">
        <f t="shared" si="92"/>
        <v>4401.4830000000002</v>
      </c>
      <c r="J715" s="2">
        <f t="shared" si="93"/>
        <v>545.88646599339347</v>
      </c>
      <c r="K715" s="15">
        <f t="shared" si="94"/>
        <v>2402.71</v>
      </c>
      <c r="L715" s="88" t="s">
        <v>62</v>
      </c>
    </row>
    <row r="716" spans="2:12">
      <c r="B716" s="84" t="s">
        <v>63</v>
      </c>
      <c r="C716" s="6">
        <f t="shared" si="95"/>
        <v>707.22000000000014</v>
      </c>
      <c r="D716" s="2">
        <f t="shared" si="90"/>
        <v>1324.726393484347</v>
      </c>
      <c r="E716" s="6">
        <v>936.87300000000005</v>
      </c>
      <c r="F716" s="6">
        <v>705.58399999999995</v>
      </c>
      <c r="G716" s="2">
        <f t="shared" si="91"/>
        <v>988.4747953468335</v>
      </c>
      <c r="H716" s="15">
        <v>697.45200000000011</v>
      </c>
      <c r="I716" s="6">
        <f t="shared" si="92"/>
        <v>877.00599999999997</v>
      </c>
      <c r="J716" s="2">
        <f t="shared" si="93"/>
        <v>1524.010097992488</v>
      </c>
      <c r="K716" s="15">
        <f t="shared" si="94"/>
        <v>1336.5659999999998</v>
      </c>
      <c r="L716" s="88" t="s">
        <v>64</v>
      </c>
    </row>
    <row r="717" spans="2:12">
      <c r="B717" s="84" t="s">
        <v>65</v>
      </c>
      <c r="C717" s="6">
        <f t="shared" si="95"/>
        <v>60.644000000000005</v>
      </c>
      <c r="D717" s="2">
        <f t="shared" si="90"/>
        <v>551.33236593892218</v>
      </c>
      <c r="E717" s="6">
        <v>33.435000000000002</v>
      </c>
      <c r="F717" s="6">
        <v>59.796999999999997</v>
      </c>
      <c r="G717" s="2">
        <f t="shared" si="91"/>
        <v>562.50313560880988</v>
      </c>
      <c r="H717" s="15">
        <v>33.636000000000003</v>
      </c>
      <c r="I717" s="6">
        <f t="shared" si="92"/>
        <v>71.742999999999995</v>
      </c>
      <c r="J717" s="2">
        <f t="shared" si="93"/>
        <v>590.32937011276374</v>
      </c>
      <c r="K717" s="15">
        <f t="shared" si="94"/>
        <v>42.352000000000004</v>
      </c>
      <c r="L717" s="88" t="s">
        <v>66</v>
      </c>
    </row>
    <row r="718" spans="2:12">
      <c r="B718" s="84" t="s">
        <v>67</v>
      </c>
      <c r="C718" s="6">
        <f t="shared" si="95"/>
        <v>22.179200000000002</v>
      </c>
      <c r="D718" s="2">
        <f t="shared" si="90"/>
        <v>822.93319867263028</v>
      </c>
      <c r="E718" s="6">
        <v>18.252000000000002</v>
      </c>
      <c r="F718" s="6">
        <v>5.2080000000000002</v>
      </c>
      <c r="G718" s="2">
        <f t="shared" si="91"/>
        <v>2264.4009216589857</v>
      </c>
      <c r="H718" s="15">
        <v>11.792999999999999</v>
      </c>
      <c r="I718" s="6">
        <f t="shared" si="92"/>
        <v>6.7656000000000001</v>
      </c>
      <c r="J718" s="2">
        <f t="shared" si="93"/>
        <v>2776.3982499704384</v>
      </c>
      <c r="K718" s="15">
        <f t="shared" si="94"/>
        <v>18.783999999999999</v>
      </c>
      <c r="L718" s="88" t="s">
        <v>68</v>
      </c>
    </row>
    <row r="719" spans="2:12">
      <c r="B719" s="84" t="s">
        <v>69</v>
      </c>
      <c r="C719" s="6">
        <f t="shared" si="95"/>
        <v>1.3509999999999999E-2</v>
      </c>
      <c r="D719" s="2">
        <f t="shared" si="90"/>
        <v>0</v>
      </c>
      <c r="E719" s="6">
        <v>0</v>
      </c>
      <c r="F719" s="6">
        <v>1.3509999999999999E-2</v>
      </c>
      <c r="G719" s="2">
        <f t="shared" si="91"/>
        <v>0</v>
      </c>
      <c r="H719" s="15">
        <v>0</v>
      </c>
      <c r="I719" s="6">
        <f t="shared" si="92"/>
        <v>0</v>
      </c>
      <c r="J719" s="2">
        <v>0</v>
      </c>
      <c r="K719" s="15">
        <f t="shared" si="94"/>
        <v>0</v>
      </c>
      <c r="L719" s="88" t="s">
        <v>70</v>
      </c>
    </row>
    <row r="720" spans="2:12">
      <c r="B720" s="84" t="s">
        <v>71</v>
      </c>
      <c r="C720" s="6">
        <f t="shared" si="95"/>
        <v>56.622669999999999</v>
      </c>
      <c r="D720" s="2">
        <f t="shared" si="90"/>
        <v>1543.8258210006702</v>
      </c>
      <c r="E720" s="6">
        <v>87.415540000000007</v>
      </c>
      <c r="F720" s="6">
        <v>59.432569999999998</v>
      </c>
      <c r="G720" s="2">
        <f t="shared" si="91"/>
        <v>1485.4668071732387</v>
      </c>
      <c r="H720" s="15">
        <v>88.285110000000003</v>
      </c>
      <c r="I720" s="6">
        <f t="shared" si="92"/>
        <v>63.948</v>
      </c>
      <c r="J720" s="2">
        <f t="shared" si="93"/>
        <v>1494.6988177894539</v>
      </c>
      <c r="K720" s="15">
        <f t="shared" si="94"/>
        <v>95.582999999999998</v>
      </c>
      <c r="L720" s="88" t="s">
        <v>72</v>
      </c>
    </row>
    <row r="721" spans="2:21">
      <c r="B721" s="84" t="s">
        <v>73</v>
      </c>
      <c r="C721" s="6">
        <f t="shared" si="95"/>
        <v>0</v>
      </c>
      <c r="D721" s="6">
        <v>0</v>
      </c>
      <c r="E721" s="6">
        <v>0</v>
      </c>
      <c r="F721" s="6">
        <v>0</v>
      </c>
      <c r="G721" s="2">
        <v>0</v>
      </c>
      <c r="H721" s="15">
        <v>0</v>
      </c>
      <c r="I721" s="6">
        <f t="shared" si="92"/>
        <v>0</v>
      </c>
      <c r="J721" s="2">
        <v>0</v>
      </c>
      <c r="K721" s="15">
        <f t="shared" si="94"/>
        <v>0</v>
      </c>
      <c r="L721" s="88" t="s">
        <v>74</v>
      </c>
    </row>
    <row r="722" spans="2:21">
      <c r="B722" s="84" t="s">
        <v>75</v>
      </c>
      <c r="C722" s="6">
        <f t="shared" si="95"/>
        <v>2.9000000000000001E-2</v>
      </c>
      <c r="D722" s="2">
        <f t="shared" si="90"/>
        <v>1965.5172413793102</v>
      </c>
      <c r="E722" s="6">
        <v>5.7000000000000002E-2</v>
      </c>
      <c r="F722" s="6">
        <v>3.5000000000000003E-2</v>
      </c>
      <c r="G722" s="2">
        <f t="shared" si="91"/>
        <v>1714.285714285714</v>
      </c>
      <c r="H722" s="15">
        <v>0.06</v>
      </c>
      <c r="I722" s="6">
        <f t="shared" si="92"/>
        <v>0.03</v>
      </c>
      <c r="J722" s="2">
        <f t="shared" si="93"/>
        <v>2266.666666666667</v>
      </c>
      <c r="K722" s="15">
        <f t="shared" si="94"/>
        <v>6.8000000000000005E-2</v>
      </c>
      <c r="L722" s="88" t="s">
        <v>76</v>
      </c>
    </row>
    <row r="723" spans="2:21">
      <c r="B723" s="84" t="s">
        <v>77</v>
      </c>
      <c r="C723" s="6">
        <f t="shared" si="95"/>
        <v>62.920999999999999</v>
      </c>
      <c r="D723" s="2">
        <f t="shared" si="90"/>
        <v>1976.7963001223757</v>
      </c>
      <c r="E723" s="6">
        <v>124.38199999999999</v>
      </c>
      <c r="F723" s="6">
        <v>64.033999999999992</v>
      </c>
      <c r="G723" s="2">
        <f t="shared" si="91"/>
        <v>1935.4249305056692</v>
      </c>
      <c r="H723" s="15">
        <v>123.93300000000001</v>
      </c>
      <c r="I723" s="6">
        <f t="shared" si="92"/>
        <v>63.363</v>
      </c>
      <c r="J723" s="2">
        <f t="shared" si="93"/>
        <v>1915.739469406436</v>
      </c>
      <c r="K723" s="15">
        <f t="shared" si="94"/>
        <v>121.387</v>
      </c>
      <c r="L723" s="88" t="s">
        <v>78</v>
      </c>
    </row>
    <row r="724" spans="2:21">
      <c r="B724" s="84" t="s">
        <v>79</v>
      </c>
      <c r="C724" s="6">
        <f t="shared" si="95"/>
        <v>336.96499999999997</v>
      </c>
      <c r="D724" s="2">
        <f t="shared" si="90"/>
        <v>608.93861380262047</v>
      </c>
      <c r="E724" s="6">
        <v>205.191</v>
      </c>
      <c r="F724" s="6">
        <v>366.92</v>
      </c>
      <c r="G724" s="2">
        <f t="shared" si="91"/>
        <v>559.83048075874842</v>
      </c>
      <c r="H724" s="15">
        <v>205.41299999999998</v>
      </c>
      <c r="I724" s="6">
        <f t="shared" si="92"/>
        <v>311.78699999999998</v>
      </c>
      <c r="J724" s="2">
        <f t="shared" si="93"/>
        <v>655.70084705263537</v>
      </c>
      <c r="K724" s="15">
        <f t="shared" si="94"/>
        <v>204.43899999999999</v>
      </c>
      <c r="L724" s="88" t="s">
        <v>80</v>
      </c>
    </row>
    <row r="725" spans="2:21">
      <c r="B725" s="84" t="s">
        <v>81</v>
      </c>
      <c r="C725" s="6">
        <f t="shared" si="95"/>
        <v>243.00152000000003</v>
      </c>
      <c r="D725" s="2">
        <f t="shared" si="90"/>
        <v>4170.3401690656092</v>
      </c>
      <c r="E725" s="6">
        <v>1013.3990000000001</v>
      </c>
      <c r="F725" s="6">
        <v>192.3348</v>
      </c>
      <c r="G725" s="2">
        <f t="shared" si="91"/>
        <v>5219.4766625696438</v>
      </c>
      <c r="H725" s="15">
        <v>1003.8869999999999</v>
      </c>
      <c r="I725" s="6">
        <f t="shared" si="92"/>
        <v>277.28300000000002</v>
      </c>
      <c r="J725" s="2">
        <f t="shared" si="93"/>
        <v>12727.356815960589</v>
      </c>
      <c r="K725" s="15">
        <f t="shared" si="94"/>
        <v>3529.0796800000003</v>
      </c>
      <c r="L725" s="88" t="s">
        <v>82</v>
      </c>
    </row>
    <row r="726" spans="2:21">
      <c r="B726" s="84" t="s">
        <v>83</v>
      </c>
      <c r="C726" s="6">
        <f t="shared" si="95"/>
        <v>1059.865</v>
      </c>
      <c r="D726" s="2">
        <f t="shared" si="90"/>
        <v>1162.7971486934659</v>
      </c>
      <c r="E726" s="6">
        <v>1232.4080000000001</v>
      </c>
      <c r="F726" s="6">
        <v>1063.8520000000001</v>
      </c>
      <c r="G726" s="2">
        <f t="shared" si="91"/>
        <v>1395.5127216943708</v>
      </c>
      <c r="H726" s="15">
        <v>1484.6189999999999</v>
      </c>
      <c r="I726" s="6">
        <f t="shared" si="92"/>
        <v>1054.77</v>
      </c>
      <c r="J726" s="2">
        <f t="shared" si="93"/>
        <v>1043.1942508793386</v>
      </c>
      <c r="K726" s="15">
        <f t="shared" si="94"/>
        <v>1100.33</v>
      </c>
      <c r="L726" s="88" t="s">
        <v>84</v>
      </c>
    </row>
    <row r="727" spans="2:21">
      <c r="B727" s="84" t="s">
        <v>85</v>
      </c>
      <c r="C727" s="6">
        <f t="shared" si="95"/>
        <v>1.153</v>
      </c>
      <c r="D727" s="2">
        <f t="shared" si="90"/>
        <v>801.38768430182142</v>
      </c>
      <c r="E727" s="6">
        <v>0.92400000000000004</v>
      </c>
      <c r="F727" s="6">
        <v>1.0169999999999999</v>
      </c>
      <c r="G727" s="2">
        <f t="shared" si="91"/>
        <v>804.32645034414952</v>
      </c>
      <c r="H727" s="15">
        <v>0.81799999999999995</v>
      </c>
      <c r="I727" s="6">
        <f t="shared" si="92"/>
        <v>1.0580000000000001</v>
      </c>
      <c r="J727" s="2">
        <f t="shared" si="93"/>
        <v>799.62192816635161</v>
      </c>
      <c r="K727" s="15">
        <f t="shared" si="94"/>
        <v>0.84599999999999997</v>
      </c>
      <c r="L727" s="88" t="s">
        <v>86</v>
      </c>
    </row>
    <row r="728" spans="2:21" ht="15" thickBot="1">
      <c r="B728" s="85" t="s">
        <v>87</v>
      </c>
      <c r="C728" s="16">
        <f t="shared" si="95"/>
        <v>34.602000000000004</v>
      </c>
      <c r="D728" s="2">
        <f t="shared" si="90"/>
        <v>658.43014854632679</v>
      </c>
      <c r="E728" s="16">
        <v>22.783000000000001</v>
      </c>
      <c r="F728" s="16">
        <v>23.661999999999999</v>
      </c>
      <c r="G728" s="2">
        <f t="shared" si="91"/>
        <v>1148.80398951906</v>
      </c>
      <c r="H728" s="17">
        <v>27.183</v>
      </c>
      <c r="I728" s="16">
        <f t="shared" si="92"/>
        <v>31.085000000000001</v>
      </c>
      <c r="J728" s="2">
        <f t="shared" si="93"/>
        <v>1131.8642432041177</v>
      </c>
      <c r="K728" s="17">
        <f t="shared" si="94"/>
        <v>35.183999999999997</v>
      </c>
      <c r="L728" s="89" t="s">
        <v>88</v>
      </c>
    </row>
    <row r="729" spans="2:21" ht="16.5" thickBot="1">
      <c r="B729" s="86" t="s">
        <v>383</v>
      </c>
      <c r="C729" s="90">
        <f>SUM(C707:C728)</f>
        <v>10728.210960000004</v>
      </c>
      <c r="D729" s="90">
        <f t="shared" si="90"/>
        <v>806.98094730266496</v>
      </c>
      <c r="E729" s="90">
        <f>SUM(E707:E728)</f>
        <v>8657.4618433636369</v>
      </c>
      <c r="F729" s="90">
        <f>SUM(F707:F728)</f>
        <v>9505.4166399999976</v>
      </c>
      <c r="G729" s="90">
        <f t="shared" si="91"/>
        <v>693.92599573625853</v>
      </c>
      <c r="H729" s="90">
        <f>SUM(H707:H728)</f>
        <v>6596.0557067999998</v>
      </c>
      <c r="I729" s="90">
        <f>SUM(I707:I728)</f>
        <v>9369.3216000000011</v>
      </c>
      <c r="J729" s="90">
        <f t="shared" si="93"/>
        <v>1143.5572539211373</v>
      </c>
      <c r="K729" s="90">
        <f>SUM(K707:K728)</f>
        <v>10714.355679999999</v>
      </c>
      <c r="L729" s="86" t="s">
        <v>385</v>
      </c>
      <c r="S729" s="63"/>
      <c r="T729" s="63"/>
      <c r="U729" s="63"/>
    </row>
    <row r="730" spans="2:21" ht="16.5" thickBot="1">
      <c r="B730" s="86" t="s">
        <v>384</v>
      </c>
      <c r="C730" s="90">
        <v>106581.42</v>
      </c>
      <c r="D730" s="90">
        <f>E730/C730*1000</f>
        <v>1750.525701383975</v>
      </c>
      <c r="E730" s="90">
        <v>186573.51500000001</v>
      </c>
      <c r="F730" s="90">
        <v>108546.62</v>
      </c>
      <c r="G730" s="90">
        <f>H730/F730*1000</f>
        <v>1766.4731891237145</v>
      </c>
      <c r="H730" s="90">
        <v>191744.69399999996</v>
      </c>
      <c r="I730" s="90">
        <v>110810.099</v>
      </c>
      <c r="J730" s="90">
        <f t="shared" si="93"/>
        <v>1815.2963566975966</v>
      </c>
      <c r="K730" s="90">
        <v>201153.16899999999</v>
      </c>
      <c r="L730" s="86" t="s">
        <v>382</v>
      </c>
    </row>
    <row r="732" spans="2:21">
      <c r="I732" s="63"/>
    </row>
    <row r="733" spans="2:21">
      <c r="C733" s="63"/>
    </row>
    <row r="734" spans="2:21">
      <c r="C734" s="63"/>
      <c r="I734" s="63"/>
    </row>
    <row r="735" spans="2:21">
      <c r="B735" s="43" t="s">
        <v>93</v>
      </c>
      <c r="C735" s="43"/>
      <c r="D735" s="43"/>
      <c r="E735" s="43"/>
      <c r="F735" s="43"/>
      <c r="I735" s="35"/>
      <c r="K735" s="58"/>
      <c r="L735" s="36" t="s">
        <v>94</v>
      </c>
    </row>
    <row r="736" spans="2:21">
      <c r="B736" s="43" t="s">
        <v>173</v>
      </c>
      <c r="C736" s="43"/>
      <c r="D736" s="43"/>
      <c r="E736" s="43"/>
      <c r="F736" s="43"/>
      <c r="I736" s="36"/>
      <c r="K736" s="36"/>
      <c r="L736" s="36" t="s">
        <v>174</v>
      </c>
    </row>
    <row r="737" spans="2:12" ht="21.75" customHeight="1" thickBot="1">
      <c r="B737" s="37" t="s">
        <v>133</v>
      </c>
      <c r="C737" s="44"/>
      <c r="D737" s="44"/>
      <c r="E737" s="44"/>
      <c r="F737" s="44"/>
      <c r="H737" s="38"/>
      <c r="J737" s="37"/>
      <c r="K737" s="37"/>
      <c r="L737" s="37" t="s">
        <v>134</v>
      </c>
    </row>
    <row r="738" spans="2:12" ht="15" thickBot="1">
      <c r="B738" s="102" t="s">
        <v>43</v>
      </c>
      <c r="C738" s="105">
        <v>2015</v>
      </c>
      <c r="D738" s="106"/>
      <c r="E738" s="107"/>
      <c r="F738" s="105">
        <v>2016</v>
      </c>
      <c r="G738" s="106"/>
      <c r="H738" s="107"/>
      <c r="I738" s="105">
        <v>2017</v>
      </c>
      <c r="J738" s="106"/>
      <c r="K738" s="107"/>
      <c r="L738" s="108" t="s">
        <v>44</v>
      </c>
    </row>
    <row r="739" spans="2:12">
      <c r="B739" s="103"/>
      <c r="C739" s="79" t="s">
        <v>8</v>
      </c>
      <c r="D739" s="79" t="s">
        <v>9</v>
      </c>
      <c r="E739" s="79" t="s">
        <v>10</v>
      </c>
      <c r="F739" s="79" t="s">
        <v>8</v>
      </c>
      <c r="G739" s="79" t="s">
        <v>9</v>
      </c>
      <c r="H739" s="80" t="s">
        <v>10</v>
      </c>
      <c r="I739" s="79" t="s">
        <v>8</v>
      </c>
      <c r="J739" s="79" t="s">
        <v>9</v>
      </c>
      <c r="K739" s="80" t="s">
        <v>10</v>
      </c>
      <c r="L739" s="109"/>
    </row>
    <row r="740" spans="2:12" ht="15" thickBot="1">
      <c r="B740" s="104"/>
      <c r="C740" s="81" t="s">
        <v>11</v>
      </c>
      <c r="D740" s="81" t="s">
        <v>12</v>
      </c>
      <c r="E740" s="81" t="s">
        <v>13</v>
      </c>
      <c r="F740" s="81" t="s">
        <v>11</v>
      </c>
      <c r="G740" s="81" t="s">
        <v>12</v>
      </c>
      <c r="H740" s="82" t="s">
        <v>13</v>
      </c>
      <c r="I740" s="81" t="s">
        <v>11</v>
      </c>
      <c r="J740" s="81" t="s">
        <v>12</v>
      </c>
      <c r="K740" s="82" t="s">
        <v>13</v>
      </c>
      <c r="L740" s="110"/>
    </row>
    <row r="741" spans="2:12">
      <c r="B741" s="83" t="s">
        <v>45</v>
      </c>
      <c r="C741" s="5"/>
      <c r="D741" s="2"/>
      <c r="E741" s="5"/>
      <c r="F741" s="5"/>
      <c r="G741" s="2"/>
      <c r="H741" s="14"/>
      <c r="I741" s="5"/>
      <c r="J741" s="2"/>
      <c r="K741" s="1"/>
      <c r="L741" s="87" t="s">
        <v>46</v>
      </c>
    </row>
    <row r="742" spans="2:12">
      <c r="B742" s="84" t="s">
        <v>47</v>
      </c>
      <c r="C742" s="6"/>
      <c r="D742" s="2"/>
      <c r="E742" s="6"/>
      <c r="F742" s="6"/>
      <c r="G742" s="2"/>
      <c r="H742" s="15"/>
      <c r="I742" s="6"/>
      <c r="J742" s="2"/>
      <c r="K742" s="15"/>
      <c r="L742" s="88" t="s">
        <v>48</v>
      </c>
    </row>
    <row r="743" spans="2:12">
      <c r="B743" s="84" t="s">
        <v>49</v>
      </c>
      <c r="C743" s="6"/>
      <c r="D743" s="2"/>
      <c r="E743" s="6"/>
      <c r="F743" s="6"/>
      <c r="G743" s="2"/>
      <c r="H743" s="15"/>
      <c r="I743" s="15"/>
      <c r="J743" s="2"/>
      <c r="K743" s="15"/>
      <c r="L743" s="88" t="s">
        <v>50</v>
      </c>
    </row>
    <row r="744" spans="2:12">
      <c r="B744" s="84" t="s">
        <v>51</v>
      </c>
      <c r="C744" s="6"/>
      <c r="D744" s="2"/>
      <c r="E744" s="6"/>
      <c r="F744" s="6"/>
      <c r="G744" s="2"/>
      <c r="H744" s="15"/>
      <c r="I744" s="6"/>
      <c r="J744" s="2"/>
      <c r="K744" s="15"/>
      <c r="L744" s="88" t="s">
        <v>52</v>
      </c>
    </row>
    <row r="745" spans="2:12">
      <c r="B745" s="84" t="s">
        <v>53</v>
      </c>
      <c r="C745" s="6">
        <v>2.1147499999999999</v>
      </c>
      <c r="D745" s="2">
        <v>1612.341884383497</v>
      </c>
      <c r="E745" s="6">
        <v>3.4097</v>
      </c>
      <c r="F745" s="6">
        <v>3.3912499999999999</v>
      </c>
      <c r="G745" s="2">
        <v>2091.3380022115739</v>
      </c>
      <c r="H745" s="15">
        <v>7.0922499999999999</v>
      </c>
      <c r="I745" s="6">
        <v>3.6659999999999999</v>
      </c>
      <c r="J745" s="2">
        <f t="shared" ref="J745:J764" si="96">K745/I745*1000</f>
        <v>2774.4135297326789</v>
      </c>
      <c r="K745" s="15">
        <v>10.170999999999999</v>
      </c>
      <c r="L745" s="88" t="s">
        <v>54</v>
      </c>
    </row>
    <row r="746" spans="2:12">
      <c r="B746" s="84" t="s">
        <v>55</v>
      </c>
      <c r="C746" s="6">
        <v>1.1240000000000001</v>
      </c>
      <c r="D746" s="6">
        <v>841.63701067615648</v>
      </c>
      <c r="E746" s="6">
        <v>0.94599999999999995</v>
      </c>
      <c r="F746" s="6">
        <v>1.135</v>
      </c>
      <c r="G746" s="6">
        <f>H746/F746*1000</f>
        <v>2485.4625550660794</v>
      </c>
      <c r="H746" s="6">
        <v>2.8210000000000002</v>
      </c>
      <c r="I746" s="6">
        <v>1.135</v>
      </c>
      <c r="J746" s="6">
        <f t="shared" si="96"/>
        <v>2466.0792951541848</v>
      </c>
      <c r="K746" s="6">
        <v>2.7989999999999999</v>
      </c>
      <c r="L746" s="88" t="s">
        <v>56</v>
      </c>
    </row>
    <row r="747" spans="2:12">
      <c r="B747" s="84" t="s">
        <v>57</v>
      </c>
      <c r="C747" s="6"/>
      <c r="D747" s="6"/>
      <c r="E747" s="6"/>
      <c r="F747" s="6"/>
      <c r="G747" s="6"/>
      <c r="H747" s="6"/>
      <c r="I747" s="6"/>
      <c r="J747" s="6"/>
      <c r="K747" s="6"/>
      <c r="L747" s="88" t="s">
        <v>58</v>
      </c>
    </row>
    <row r="748" spans="2:12">
      <c r="B748" s="84" t="s">
        <v>59</v>
      </c>
      <c r="C748" s="6">
        <v>0.46100000000000002</v>
      </c>
      <c r="D748" s="2">
        <v>3707.158351409978</v>
      </c>
      <c r="E748" s="6">
        <v>1.7090000000000001</v>
      </c>
      <c r="F748" s="6">
        <v>0.42199999999999999</v>
      </c>
      <c r="G748" s="2">
        <v>4049.7630331753553</v>
      </c>
      <c r="H748" s="15">
        <v>1.7090000000000001</v>
      </c>
      <c r="I748" s="6">
        <v>0.38300000000000001</v>
      </c>
      <c r="J748" s="2">
        <f t="shared" si="96"/>
        <v>4062.6631853785902</v>
      </c>
      <c r="K748" s="15">
        <v>1.556</v>
      </c>
      <c r="L748" s="88" t="s">
        <v>60</v>
      </c>
    </row>
    <row r="749" spans="2:12">
      <c r="B749" s="84" t="s">
        <v>61</v>
      </c>
      <c r="C749" s="6">
        <v>2695.14</v>
      </c>
      <c r="D749" s="2">
        <f>E749/C749*1000</f>
        <v>694.21254554494396</v>
      </c>
      <c r="E749" s="6">
        <v>1871</v>
      </c>
      <c r="F749" s="6">
        <v>2935.4</v>
      </c>
      <c r="G749" s="2">
        <f>H749/F749*1000</f>
        <v>622.06172923621989</v>
      </c>
      <c r="H749" s="15">
        <v>1826</v>
      </c>
      <c r="I749" s="6">
        <v>2014.8720000000001</v>
      </c>
      <c r="J749" s="2">
        <f t="shared" si="96"/>
        <v>814.44925533731168</v>
      </c>
      <c r="K749" s="15">
        <v>1641.011</v>
      </c>
      <c r="L749" s="88" t="s">
        <v>62</v>
      </c>
    </row>
    <row r="750" spans="2:12">
      <c r="B750" s="84" t="s">
        <v>63</v>
      </c>
      <c r="C750" s="6">
        <v>5.51</v>
      </c>
      <c r="D750" s="2">
        <v>2794.7368421052633</v>
      </c>
      <c r="E750" s="6">
        <v>15.398999999999999</v>
      </c>
      <c r="F750" s="6">
        <v>6.8079999999999998</v>
      </c>
      <c r="G750" s="2">
        <v>2927.5851938895416</v>
      </c>
      <c r="H750" s="15">
        <v>19.931000000000001</v>
      </c>
      <c r="I750" s="6">
        <v>5.3479999999999999</v>
      </c>
      <c r="J750" s="2">
        <f t="shared" si="96"/>
        <v>2603.2161555721768</v>
      </c>
      <c r="K750" s="15">
        <v>13.922000000000001</v>
      </c>
      <c r="L750" s="88" t="s">
        <v>64</v>
      </c>
    </row>
    <row r="751" spans="2:12">
      <c r="B751" s="84" t="s">
        <v>65</v>
      </c>
      <c r="C751" s="6">
        <v>7.968</v>
      </c>
      <c r="D751" s="2">
        <v>1048.1927710843372</v>
      </c>
      <c r="E751" s="6">
        <v>8.3520000000000003</v>
      </c>
      <c r="F751" s="6">
        <v>8.1989999999999998</v>
      </c>
      <c r="G751" s="2">
        <v>1050.7378948652274</v>
      </c>
      <c r="H751" s="15">
        <v>8.6150000000000002</v>
      </c>
      <c r="I751" s="6">
        <v>8.4619999999999997</v>
      </c>
      <c r="J751" s="2">
        <f t="shared" si="96"/>
        <v>1054.597021980619</v>
      </c>
      <c r="K751" s="15">
        <v>8.9239999999999995</v>
      </c>
      <c r="L751" s="88" t="s">
        <v>66</v>
      </c>
    </row>
    <row r="752" spans="2:12">
      <c r="B752" s="84" t="s">
        <v>67</v>
      </c>
      <c r="C752" s="6"/>
      <c r="D752" s="2"/>
      <c r="E752" s="6"/>
      <c r="F752" s="6"/>
      <c r="G752" s="2"/>
      <c r="H752" s="15"/>
      <c r="I752" s="6">
        <v>0.19860000000000055</v>
      </c>
      <c r="J752" s="2">
        <f t="shared" si="96"/>
        <v>23101.711983887148</v>
      </c>
      <c r="K752" s="15">
        <v>4.5880000000000001</v>
      </c>
      <c r="L752" s="88" t="s">
        <v>68</v>
      </c>
    </row>
    <row r="753" spans="2:12">
      <c r="B753" s="84" t="s">
        <v>69</v>
      </c>
      <c r="C753" s="6">
        <v>1E-4</v>
      </c>
      <c r="D753" s="2">
        <v>0</v>
      </c>
      <c r="E753" s="6"/>
      <c r="F753" s="6">
        <v>1E-4</v>
      </c>
      <c r="G753" s="2">
        <v>0</v>
      </c>
      <c r="H753" s="15"/>
      <c r="I753" s="6"/>
      <c r="J753" s="2"/>
      <c r="K753" s="15"/>
      <c r="L753" s="88" t="s">
        <v>70</v>
      </c>
    </row>
    <row r="754" spans="2:12">
      <c r="B754" s="84" t="s">
        <v>71</v>
      </c>
      <c r="C754" s="6">
        <v>5.5000000000000003E-4</v>
      </c>
      <c r="D754" s="2">
        <v>15000</v>
      </c>
      <c r="E754" s="6">
        <v>8.2500000000000004E-3</v>
      </c>
      <c r="F754" s="6">
        <v>1E-3</v>
      </c>
      <c r="G754" s="2">
        <v>1499.9999999999998</v>
      </c>
      <c r="H754" s="15">
        <v>1.4999999999999999E-2</v>
      </c>
      <c r="I754" s="6">
        <v>3.0000000000000001E-3</v>
      </c>
      <c r="J754" s="2">
        <f t="shared" si="96"/>
        <v>6333.333333333333</v>
      </c>
      <c r="K754" s="15">
        <v>1.9E-2</v>
      </c>
      <c r="L754" s="88" t="s">
        <v>72</v>
      </c>
    </row>
    <row r="755" spans="2:12">
      <c r="B755" s="84" t="s">
        <v>73</v>
      </c>
      <c r="C755" s="6"/>
      <c r="D755" s="6"/>
      <c r="E755" s="6"/>
      <c r="F755" s="6"/>
      <c r="G755" s="2"/>
      <c r="H755" s="15"/>
      <c r="I755" s="6"/>
      <c r="J755" s="2"/>
      <c r="K755" s="15"/>
      <c r="L755" s="88" t="s">
        <v>74</v>
      </c>
    </row>
    <row r="756" spans="2:12">
      <c r="B756" s="84" t="s">
        <v>75</v>
      </c>
      <c r="C756" s="6"/>
      <c r="D756" s="2"/>
      <c r="E756" s="6"/>
      <c r="F756" s="6"/>
      <c r="G756" s="2"/>
      <c r="H756" s="15"/>
      <c r="I756" s="6"/>
      <c r="J756" s="2"/>
      <c r="K756" s="15"/>
      <c r="L756" s="88" t="s">
        <v>76</v>
      </c>
    </row>
    <row r="757" spans="2:12">
      <c r="B757" s="84" t="s">
        <v>77</v>
      </c>
      <c r="C757" s="6">
        <v>1.931</v>
      </c>
      <c r="D757" s="2">
        <v>3500.7767995857066</v>
      </c>
      <c r="E757" s="6">
        <v>6.76</v>
      </c>
      <c r="F757" s="6">
        <v>1.2699999999999999E-2</v>
      </c>
      <c r="G757" s="2">
        <f>H757/F757*1000</f>
        <v>1632.0472440944882</v>
      </c>
      <c r="H757" s="15">
        <v>2.0726999999999999E-2</v>
      </c>
      <c r="I757" s="6">
        <v>1.042</v>
      </c>
      <c r="J757" s="2">
        <f t="shared" si="96"/>
        <v>4108.445297504798</v>
      </c>
      <c r="K757" s="15">
        <v>4.2809999999999997</v>
      </c>
      <c r="L757" s="88" t="s">
        <v>78</v>
      </c>
    </row>
    <row r="758" spans="2:12">
      <c r="B758" s="84" t="s">
        <v>79</v>
      </c>
      <c r="C758" s="6">
        <v>9.6780000000000008</v>
      </c>
      <c r="D758" s="2">
        <v>1763.2775366811325</v>
      </c>
      <c r="E758" s="6">
        <v>17.065000000000001</v>
      </c>
      <c r="F758" s="6">
        <v>9.1229999999999993</v>
      </c>
      <c r="G758" s="2">
        <v>1801.8195768935657</v>
      </c>
      <c r="H758" s="15">
        <v>16.437999999999999</v>
      </c>
      <c r="I758" s="6">
        <v>8.8219999999999992</v>
      </c>
      <c r="J758" s="2">
        <f t="shared" si="96"/>
        <v>1749.4899115846747</v>
      </c>
      <c r="K758" s="15">
        <v>15.433999999999999</v>
      </c>
      <c r="L758" s="88" t="s">
        <v>80</v>
      </c>
    </row>
    <row r="759" spans="2:12">
      <c r="B759" s="84" t="s">
        <v>81</v>
      </c>
      <c r="C759" s="6">
        <v>60.069240000000001</v>
      </c>
      <c r="D759" s="2">
        <v>3283.5940657814217</v>
      </c>
      <c r="E759" s="6">
        <v>197.24299999999999</v>
      </c>
      <c r="F759" s="6">
        <v>64.247</v>
      </c>
      <c r="G759" s="2">
        <f>H759/F759*1000</f>
        <v>3205.5348887885816</v>
      </c>
      <c r="H759" s="15">
        <v>205.946</v>
      </c>
      <c r="I759" s="6">
        <v>65.569000000000003</v>
      </c>
      <c r="J759" s="2">
        <f t="shared" si="96"/>
        <v>37105.308911223292</v>
      </c>
      <c r="K759" s="15">
        <v>2432.9580000000001</v>
      </c>
      <c r="L759" s="88" t="s">
        <v>82</v>
      </c>
    </row>
    <row r="760" spans="2:12">
      <c r="B760" s="84" t="s">
        <v>83</v>
      </c>
      <c r="C760" s="6">
        <v>13.85</v>
      </c>
      <c r="D760" s="2">
        <v>2433.9350180505417</v>
      </c>
      <c r="E760" s="6">
        <v>33.71</v>
      </c>
      <c r="F760" s="6">
        <v>15.345000000000001</v>
      </c>
      <c r="G760" s="2">
        <v>2372.8901922450309</v>
      </c>
      <c r="H760" s="15">
        <v>36.411999999999999</v>
      </c>
      <c r="I760" s="6">
        <v>14.06</v>
      </c>
      <c r="J760" s="2">
        <f t="shared" si="96"/>
        <v>2541.4651493598858</v>
      </c>
      <c r="K760" s="15">
        <v>35.732999999999997</v>
      </c>
      <c r="L760" s="88" t="s">
        <v>84</v>
      </c>
    </row>
    <row r="761" spans="2:12">
      <c r="B761" s="84" t="s">
        <v>85</v>
      </c>
      <c r="C761" s="6">
        <v>1.153</v>
      </c>
      <c r="D761" s="2">
        <v>801.38768430182142</v>
      </c>
      <c r="E761" s="6">
        <v>0.92400000000000004</v>
      </c>
      <c r="F761" s="6">
        <v>1.0169999999999999</v>
      </c>
      <c r="G761" s="2">
        <v>804.32645034414952</v>
      </c>
      <c r="H761" s="15">
        <v>0.81799999999999995</v>
      </c>
      <c r="I761" s="6">
        <v>1.0580000000000001</v>
      </c>
      <c r="J761" s="2">
        <f t="shared" si="96"/>
        <v>799.62192816635161</v>
      </c>
      <c r="K761" s="15">
        <v>0.84599999999999997</v>
      </c>
      <c r="L761" s="88" t="s">
        <v>86</v>
      </c>
    </row>
    <row r="762" spans="2:12" ht="15" thickBot="1">
      <c r="B762" s="85" t="s">
        <v>87</v>
      </c>
      <c r="C762" s="16"/>
      <c r="D762" s="2"/>
      <c r="E762" s="16"/>
      <c r="F762" s="16"/>
      <c r="G762" s="2"/>
      <c r="H762" s="17"/>
      <c r="I762" s="16"/>
      <c r="J762" s="2"/>
      <c r="K762" s="17"/>
      <c r="L762" s="89" t="s">
        <v>88</v>
      </c>
    </row>
    <row r="763" spans="2:12" ht="16.5" thickBot="1">
      <c r="B763" s="86" t="s">
        <v>383</v>
      </c>
      <c r="C763" s="90">
        <f>SUM(C741:C762)</f>
        <v>2798.99964</v>
      </c>
      <c r="D763" s="90">
        <f t="shared" ref="D763" si="97">E763/C763*1000</f>
        <v>770.46310373944891</v>
      </c>
      <c r="E763" s="90">
        <f>SUM(E741:E762)</f>
        <v>2156.5259500000002</v>
      </c>
      <c r="F763" s="90">
        <f>SUM(F741:F762)</f>
        <v>3045.1010500000002</v>
      </c>
      <c r="G763" s="90">
        <f t="shared" ref="G763" si="98">H763/F763*1000</f>
        <v>698.11081540298972</v>
      </c>
      <c r="H763" s="90">
        <f>SUM(H741:H762)</f>
        <v>2125.8179770000002</v>
      </c>
      <c r="I763" s="90">
        <f>SUM(I741:I762)</f>
        <v>2124.6185999999998</v>
      </c>
      <c r="J763" s="90">
        <f t="shared" si="96"/>
        <v>1963.7604603480363</v>
      </c>
      <c r="K763" s="90">
        <f>SUM(K741:K762)</f>
        <v>4172.2420000000002</v>
      </c>
      <c r="L763" s="86" t="s">
        <v>385</v>
      </c>
    </row>
    <row r="764" spans="2:12" ht="16.5" thickBot="1">
      <c r="B764" s="86" t="s">
        <v>384</v>
      </c>
      <c r="C764" s="90">
        <v>26494.11</v>
      </c>
      <c r="D764" s="90">
        <f>E764/C764*1000</f>
        <v>1675.1448906945732</v>
      </c>
      <c r="E764" s="90">
        <v>44381.472999999998</v>
      </c>
      <c r="F764" s="90">
        <v>27955.143</v>
      </c>
      <c r="G764" s="90">
        <f>H764/F764*1000</f>
        <v>1606.4818198211326</v>
      </c>
      <c r="H764" s="90">
        <v>44909.428999999996</v>
      </c>
      <c r="I764" s="90">
        <v>27940.26</v>
      </c>
      <c r="J764" s="90">
        <f t="shared" si="96"/>
        <v>1685.6499545816682</v>
      </c>
      <c r="K764" s="90">
        <v>47097.498</v>
      </c>
      <c r="L764" s="86" t="s">
        <v>382</v>
      </c>
    </row>
    <row r="768" spans="2:12">
      <c r="B768" s="43" t="s">
        <v>97</v>
      </c>
      <c r="C768" s="43"/>
      <c r="D768" s="43"/>
      <c r="E768" s="43"/>
      <c r="F768" s="43"/>
      <c r="I768" s="35"/>
      <c r="K768" s="35"/>
      <c r="L768" s="59" t="s">
        <v>98</v>
      </c>
    </row>
    <row r="769" spans="2:12">
      <c r="B769" s="43" t="s">
        <v>177</v>
      </c>
      <c r="C769" s="43"/>
      <c r="D769" s="43"/>
      <c r="E769" s="43"/>
      <c r="F769" s="43"/>
      <c r="I769" s="36"/>
      <c r="K769" s="36"/>
      <c r="L769" s="59" t="s">
        <v>470</v>
      </c>
    </row>
    <row r="770" spans="2:12" ht="21.75" customHeight="1" thickBot="1">
      <c r="B770" s="37" t="s">
        <v>133</v>
      </c>
      <c r="C770" s="44"/>
      <c r="D770" s="44"/>
      <c r="E770" s="44"/>
      <c r="F770" s="44"/>
      <c r="H770" s="38"/>
      <c r="I770" s="38"/>
      <c r="L770" s="59" t="s">
        <v>134</v>
      </c>
    </row>
    <row r="771" spans="2:12" ht="15" thickBot="1">
      <c r="B771" s="102" t="s">
        <v>43</v>
      </c>
      <c r="C771" s="105">
        <v>2015</v>
      </c>
      <c r="D771" s="106"/>
      <c r="E771" s="107"/>
      <c r="F771" s="105">
        <v>2016</v>
      </c>
      <c r="G771" s="106"/>
      <c r="H771" s="107"/>
      <c r="I771" s="105">
        <v>2017</v>
      </c>
      <c r="J771" s="106"/>
      <c r="K771" s="107"/>
      <c r="L771" s="108" t="s">
        <v>44</v>
      </c>
    </row>
    <row r="772" spans="2:12">
      <c r="B772" s="103"/>
      <c r="C772" s="79" t="s">
        <v>8</v>
      </c>
      <c r="D772" s="79" t="s">
        <v>9</v>
      </c>
      <c r="E772" s="79" t="s">
        <v>10</v>
      </c>
      <c r="F772" s="79" t="s">
        <v>8</v>
      </c>
      <c r="G772" s="79" t="s">
        <v>9</v>
      </c>
      <c r="H772" s="80" t="s">
        <v>10</v>
      </c>
      <c r="I772" s="79" t="s">
        <v>8</v>
      </c>
      <c r="J772" s="79" t="s">
        <v>9</v>
      </c>
      <c r="K772" s="80" t="s">
        <v>10</v>
      </c>
      <c r="L772" s="109"/>
    </row>
    <row r="773" spans="2:12" ht="15" thickBot="1">
      <c r="B773" s="104"/>
      <c r="C773" s="81" t="s">
        <v>11</v>
      </c>
      <c r="D773" s="81" t="s">
        <v>12</v>
      </c>
      <c r="E773" s="81" t="s">
        <v>13</v>
      </c>
      <c r="F773" s="81" t="s">
        <v>11</v>
      </c>
      <c r="G773" s="81" t="s">
        <v>12</v>
      </c>
      <c r="H773" s="82" t="s">
        <v>13</v>
      </c>
      <c r="I773" s="81" t="s">
        <v>11</v>
      </c>
      <c r="J773" s="81" t="s">
        <v>12</v>
      </c>
      <c r="K773" s="82" t="s">
        <v>13</v>
      </c>
      <c r="L773" s="110"/>
    </row>
    <row r="774" spans="2:12">
      <c r="B774" s="83" t="s">
        <v>45</v>
      </c>
      <c r="C774" s="5">
        <v>2.5000000000000001E-2</v>
      </c>
      <c r="D774" s="2">
        <v>1640</v>
      </c>
      <c r="E774" s="5">
        <v>4.1000000000000002E-2</v>
      </c>
      <c r="F774" s="5">
        <v>0.03</v>
      </c>
      <c r="G774" s="2">
        <f>H774/F774*1000</f>
        <v>1666.6666666666667</v>
      </c>
      <c r="H774" s="14">
        <v>0.05</v>
      </c>
      <c r="I774" s="5">
        <v>8.9999999999999993E-3</v>
      </c>
      <c r="J774" s="2">
        <f t="shared" ref="J774:J797" si="99">K774/I774*1000</f>
        <v>1777.7777777777778</v>
      </c>
      <c r="K774" s="1">
        <v>1.6E-2</v>
      </c>
      <c r="L774" s="87" t="s">
        <v>46</v>
      </c>
    </row>
    <row r="775" spans="2:12">
      <c r="B775" s="84" t="s">
        <v>47</v>
      </c>
      <c r="C775" s="6"/>
      <c r="D775" s="2"/>
      <c r="E775" s="6"/>
      <c r="F775" s="6"/>
      <c r="G775" s="2"/>
      <c r="H775" s="15"/>
      <c r="I775" s="6"/>
      <c r="J775" s="2"/>
      <c r="K775" s="15"/>
      <c r="L775" s="88" t="s">
        <v>48</v>
      </c>
    </row>
    <row r="776" spans="2:12">
      <c r="B776" s="84" t="s">
        <v>49</v>
      </c>
      <c r="C776" s="6"/>
      <c r="D776" s="2"/>
      <c r="E776" s="6"/>
      <c r="F776" s="6"/>
      <c r="G776" s="2"/>
      <c r="H776" s="15"/>
      <c r="I776" s="15"/>
      <c r="J776" s="2"/>
      <c r="K776" s="15"/>
      <c r="L776" s="88" t="s">
        <v>50</v>
      </c>
    </row>
    <row r="777" spans="2:12">
      <c r="B777" s="84" t="s">
        <v>51</v>
      </c>
      <c r="C777" s="6"/>
      <c r="D777" s="2"/>
      <c r="E777" s="6"/>
      <c r="F777" s="6"/>
      <c r="G777" s="2"/>
      <c r="H777" s="15"/>
      <c r="I777" s="6"/>
      <c r="J777" s="2"/>
      <c r="K777" s="15"/>
      <c r="L777" s="88" t="s">
        <v>52</v>
      </c>
    </row>
    <row r="778" spans="2:12">
      <c r="B778" s="84" t="s">
        <v>53</v>
      </c>
      <c r="C778" s="6"/>
      <c r="D778" s="2"/>
      <c r="E778" s="6"/>
      <c r="F778" s="6"/>
      <c r="G778" s="2"/>
      <c r="H778" s="15"/>
      <c r="I778" s="6"/>
      <c r="J778" s="2"/>
      <c r="K778" s="15"/>
      <c r="L778" s="88" t="s">
        <v>54</v>
      </c>
    </row>
    <row r="779" spans="2:12">
      <c r="B779" s="84" t="s">
        <v>55</v>
      </c>
      <c r="C779" s="6"/>
      <c r="D779" s="6"/>
      <c r="E779" s="6"/>
      <c r="F779" s="6"/>
      <c r="G779" s="6"/>
      <c r="H779" s="6"/>
      <c r="I779" s="6"/>
      <c r="J779" s="6"/>
      <c r="K779" s="6"/>
      <c r="L779" s="88" t="s">
        <v>56</v>
      </c>
    </row>
    <row r="780" spans="2:12">
      <c r="B780" s="84" t="s">
        <v>57</v>
      </c>
      <c r="C780" s="6"/>
      <c r="D780" s="6"/>
      <c r="E780" s="6"/>
      <c r="F780" s="6"/>
      <c r="G780" s="6"/>
      <c r="H780" s="6"/>
      <c r="I780" s="6"/>
      <c r="J780" s="6"/>
      <c r="K780" s="6"/>
      <c r="L780" s="88" t="s">
        <v>58</v>
      </c>
    </row>
    <row r="781" spans="2:12">
      <c r="B781" s="84" t="s">
        <v>59</v>
      </c>
      <c r="C781" s="6">
        <v>3.11</v>
      </c>
      <c r="D781" s="2">
        <v>2039.8713826366563</v>
      </c>
      <c r="E781" s="6">
        <v>6.3440000000000003</v>
      </c>
      <c r="F781" s="6">
        <v>3.133</v>
      </c>
      <c r="G781" s="2">
        <v>2084.2642834344078</v>
      </c>
      <c r="H781" s="15">
        <v>6.53</v>
      </c>
      <c r="I781" s="6">
        <v>1.7290000000000001</v>
      </c>
      <c r="J781" s="2">
        <f t="shared" si="99"/>
        <v>1884.3262001156738</v>
      </c>
      <c r="K781" s="15">
        <v>3.258</v>
      </c>
      <c r="L781" s="88" t="s">
        <v>60</v>
      </c>
    </row>
    <row r="782" spans="2:12">
      <c r="B782" s="84" t="s">
        <v>61</v>
      </c>
      <c r="C782" s="6">
        <v>3175.2</v>
      </c>
      <c r="D782" s="2">
        <f>E782/C782*1000</f>
        <v>227.07231040564375</v>
      </c>
      <c r="E782" s="6">
        <v>721</v>
      </c>
      <c r="F782" s="6">
        <v>2417.94</v>
      </c>
      <c r="G782" s="2">
        <f>H782/F782*1000</f>
        <v>202.23826893967592</v>
      </c>
      <c r="H782" s="15">
        <v>489</v>
      </c>
      <c r="I782" s="6">
        <v>2141.3380000000002</v>
      </c>
      <c r="J782" s="2">
        <f t="shared" si="99"/>
        <v>256.84875531093178</v>
      </c>
      <c r="K782" s="15">
        <v>550</v>
      </c>
      <c r="L782" s="88" t="s">
        <v>62</v>
      </c>
    </row>
    <row r="783" spans="2:12">
      <c r="B783" s="84" t="s">
        <v>63</v>
      </c>
      <c r="C783" s="6">
        <v>2.972</v>
      </c>
      <c r="D783" s="2">
        <v>808.20995962314942</v>
      </c>
      <c r="E783" s="6">
        <v>2.4020000000000001</v>
      </c>
      <c r="F783" s="6">
        <v>3.1150000000000002</v>
      </c>
      <c r="G783" s="2">
        <v>684.43017656500808</v>
      </c>
      <c r="H783" s="15">
        <v>2.1320000000000001</v>
      </c>
      <c r="I783" s="6">
        <v>0.82399999999999995</v>
      </c>
      <c r="J783" s="2">
        <f t="shared" si="99"/>
        <v>832.52427184466023</v>
      </c>
      <c r="K783" s="15">
        <v>0.68600000000000005</v>
      </c>
      <c r="L783" s="88" t="s">
        <v>64</v>
      </c>
    </row>
    <row r="784" spans="2:12">
      <c r="B784" s="84" t="s">
        <v>65</v>
      </c>
      <c r="C784" s="6">
        <v>34.977000000000004</v>
      </c>
      <c r="D784" s="2">
        <v>476.17510820867182</v>
      </c>
      <c r="E784" s="6">
        <v>25.082999999999998</v>
      </c>
      <c r="F784" s="6">
        <v>51.597999999999999</v>
      </c>
      <c r="G784" s="2">
        <v>484.92189619752708</v>
      </c>
      <c r="H784" s="15">
        <v>25.021000000000001</v>
      </c>
      <c r="I784" s="6">
        <v>45.408999999999999</v>
      </c>
      <c r="J784" s="2">
        <f t="shared" si="99"/>
        <v>577.19835274945501</v>
      </c>
      <c r="K784" s="15">
        <v>26.21</v>
      </c>
      <c r="L784" s="88" t="s">
        <v>66</v>
      </c>
    </row>
    <row r="785" spans="2:12">
      <c r="B785" s="84" t="s">
        <v>67</v>
      </c>
      <c r="C785" s="6">
        <v>2.09</v>
      </c>
      <c r="D785" s="2">
        <v>936.36363636363649</v>
      </c>
      <c r="E785" s="6">
        <v>1.9570000000000001</v>
      </c>
      <c r="F785" s="6">
        <v>2.6779999999999999</v>
      </c>
      <c r="G785" s="2">
        <v>875.28005974607913</v>
      </c>
      <c r="H785" s="15">
        <v>2.3439999999999999</v>
      </c>
      <c r="I785" s="6">
        <v>3.6619999999999999</v>
      </c>
      <c r="J785" s="2">
        <f t="shared" si="99"/>
        <v>934.18896777717089</v>
      </c>
      <c r="K785" s="15">
        <v>3.4209999999999998</v>
      </c>
      <c r="L785" s="88" t="s">
        <v>68</v>
      </c>
    </row>
    <row r="786" spans="2:12">
      <c r="B786" s="84" t="s">
        <v>69</v>
      </c>
      <c r="C786" s="6">
        <v>2.9399999999999999E-3</v>
      </c>
      <c r="D786" s="2">
        <v>0</v>
      </c>
      <c r="E786" s="6"/>
      <c r="F786" s="6">
        <v>2.9399999999999999E-3</v>
      </c>
      <c r="G786" s="2">
        <v>0</v>
      </c>
      <c r="H786" s="15"/>
      <c r="I786" s="6"/>
      <c r="J786" s="2"/>
      <c r="K786" s="15"/>
      <c r="L786" s="88" t="s">
        <v>70</v>
      </c>
    </row>
    <row r="787" spans="2:12">
      <c r="B787" s="84" t="s">
        <v>71</v>
      </c>
      <c r="C787" s="6">
        <v>0.39600000000000002</v>
      </c>
      <c r="D787" s="2">
        <v>737.3737373737373</v>
      </c>
      <c r="E787" s="6">
        <v>0.29199999999999998</v>
      </c>
      <c r="F787" s="6">
        <v>0.38700000000000001</v>
      </c>
      <c r="G787" s="2">
        <v>746.77002583979322</v>
      </c>
      <c r="H787" s="15">
        <v>0.28899999999999998</v>
      </c>
      <c r="I787" s="6">
        <v>0.38900000000000001</v>
      </c>
      <c r="J787" s="2">
        <f t="shared" si="99"/>
        <v>717.22365038560417</v>
      </c>
      <c r="K787" s="15">
        <v>0.27900000000000003</v>
      </c>
      <c r="L787" s="88" t="s">
        <v>72</v>
      </c>
    </row>
    <row r="788" spans="2:12">
      <c r="B788" s="84" t="s">
        <v>73</v>
      </c>
      <c r="C788" s="6"/>
      <c r="D788" s="6"/>
      <c r="E788" s="6"/>
      <c r="F788" s="6"/>
      <c r="G788" s="2"/>
      <c r="H788" s="15"/>
      <c r="I788" s="6"/>
      <c r="J788" s="2"/>
      <c r="K788" s="15"/>
      <c r="L788" s="88" t="s">
        <v>74</v>
      </c>
    </row>
    <row r="789" spans="2:12">
      <c r="B789" s="84" t="s">
        <v>75</v>
      </c>
      <c r="C789" s="6"/>
      <c r="D789" s="2"/>
      <c r="E789" s="6"/>
      <c r="F789" s="6"/>
      <c r="G789" s="2"/>
      <c r="H789" s="15"/>
      <c r="I789" s="6"/>
      <c r="J789" s="2"/>
      <c r="K789" s="15"/>
      <c r="L789" s="88" t="s">
        <v>76</v>
      </c>
    </row>
    <row r="790" spans="2:12">
      <c r="B790" s="84" t="s">
        <v>77</v>
      </c>
      <c r="C790" s="6">
        <v>5.6000000000000001E-2</v>
      </c>
      <c r="D790" s="2">
        <v>3553.5714285714289</v>
      </c>
      <c r="E790" s="6">
        <v>0.19900000000000001</v>
      </c>
      <c r="F790" s="6">
        <v>0.41210000000000002</v>
      </c>
      <c r="G790" s="2">
        <f>H790/F790*1000</f>
        <v>140.1650084930842</v>
      </c>
      <c r="H790" s="15">
        <v>5.7762000000000001E-2</v>
      </c>
      <c r="I790" s="6">
        <v>5.5E-2</v>
      </c>
      <c r="J790" s="2">
        <f t="shared" si="99"/>
        <v>3400</v>
      </c>
      <c r="K790" s="15">
        <v>0.187</v>
      </c>
      <c r="L790" s="88" t="s">
        <v>78</v>
      </c>
    </row>
    <row r="791" spans="2:12">
      <c r="B791" s="84" t="s">
        <v>79</v>
      </c>
      <c r="C791" s="6"/>
      <c r="D791" s="2"/>
      <c r="E791" s="6"/>
      <c r="F791" s="6"/>
      <c r="G791" s="2"/>
      <c r="H791" s="15"/>
      <c r="I791" s="6"/>
      <c r="J791" s="2"/>
      <c r="K791" s="15"/>
      <c r="L791" s="88" t="s">
        <v>80</v>
      </c>
    </row>
    <row r="792" spans="2:12">
      <c r="B792" s="84" t="s">
        <v>81</v>
      </c>
      <c r="C792" s="6">
        <v>35.410199999999996</v>
      </c>
      <c r="D792" s="2">
        <v>1358.8457563075046</v>
      </c>
      <c r="E792" s="6">
        <v>48.116999999999997</v>
      </c>
      <c r="F792" s="6">
        <v>30.047000000000001</v>
      </c>
      <c r="G792" s="2">
        <f>H792/F792*1000</f>
        <v>1345.259094085932</v>
      </c>
      <c r="H792" s="15">
        <v>40.420999999999999</v>
      </c>
      <c r="I792" s="6">
        <v>26.542000000000002</v>
      </c>
      <c r="J792" s="2">
        <f t="shared" si="99"/>
        <v>1364.5422349483836</v>
      </c>
      <c r="K792" s="15">
        <v>36.217680000000001</v>
      </c>
      <c r="L792" s="88" t="s">
        <v>82</v>
      </c>
    </row>
    <row r="793" spans="2:12">
      <c r="B793" s="84" t="s">
        <v>83</v>
      </c>
      <c r="C793" s="6">
        <v>1.0469999999999999</v>
      </c>
      <c r="D793" s="2">
        <v>1033.4288443170967</v>
      </c>
      <c r="E793" s="6">
        <v>1.0820000000000001</v>
      </c>
      <c r="F793" s="6">
        <v>1.1990000000000001</v>
      </c>
      <c r="G793" s="2">
        <v>786.48874061718084</v>
      </c>
      <c r="H793" s="15">
        <v>0.94299999999999995</v>
      </c>
      <c r="I793" s="6">
        <v>0.83799999999999997</v>
      </c>
      <c r="J793" s="2">
        <f t="shared" si="99"/>
        <v>1193.3174224343677</v>
      </c>
      <c r="K793" s="15">
        <v>1</v>
      </c>
      <c r="L793" s="88" t="s">
        <v>84</v>
      </c>
    </row>
    <row r="794" spans="2:12">
      <c r="B794" s="84" t="s">
        <v>85</v>
      </c>
      <c r="C794" s="6"/>
      <c r="D794" s="2"/>
      <c r="E794" s="6"/>
      <c r="F794" s="6"/>
      <c r="G794" s="2"/>
      <c r="H794" s="15"/>
      <c r="I794" s="6"/>
      <c r="J794" s="2"/>
      <c r="K794" s="15"/>
      <c r="L794" s="88" t="s">
        <v>86</v>
      </c>
    </row>
    <row r="795" spans="2:12" ht="15" thickBot="1">
      <c r="B795" s="85" t="s">
        <v>87</v>
      </c>
      <c r="C795" s="16">
        <v>21.664000000000001</v>
      </c>
      <c r="D795" s="2">
        <v>1051.6525110782866</v>
      </c>
      <c r="E795" s="16">
        <v>22.783000000000001</v>
      </c>
      <c r="F795" s="16">
        <v>23.661999999999999</v>
      </c>
      <c r="G795" s="2">
        <v>1148.80398951906</v>
      </c>
      <c r="H795" s="17">
        <v>27.183</v>
      </c>
      <c r="I795" s="16">
        <v>21.337</v>
      </c>
      <c r="J795" s="2">
        <f t="shared" si="99"/>
        <v>1072.6437643530019</v>
      </c>
      <c r="K795" s="17">
        <v>22.887</v>
      </c>
      <c r="L795" s="89" t="s">
        <v>88</v>
      </c>
    </row>
    <row r="796" spans="2:12" ht="16.5" thickBot="1">
      <c r="B796" s="86" t="s">
        <v>383</v>
      </c>
      <c r="C796" s="90">
        <f>SUM(C774:C795)</f>
        <v>3276.9501400000004</v>
      </c>
      <c r="D796" s="90">
        <f t="shared" ref="D796" si="100">E796/C796*1000</f>
        <v>253.07067992191051</v>
      </c>
      <c r="E796" s="90">
        <f>SUM(E774:E795)</f>
        <v>829.3</v>
      </c>
      <c r="F796" s="90">
        <f>SUM(F774:F795)</f>
        <v>2534.2040399999996</v>
      </c>
      <c r="G796" s="90">
        <f t="shared" ref="G796" si="101">H796/F796*1000</f>
        <v>234.38158594364805</v>
      </c>
      <c r="H796" s="90">
        <f>SUM(H774:H795)</f>
        <v>593.97076200000004</v>
      </c>
      <c r="I796" s="90">
        <f>SUM(I774:I795)</f>
        <v>2242.1320000000001</v>
      </c>
      <c r="J796" s="90">
        <f t="shared" si="99"/>
        <v>287.29873174282341</v>
      </c>
      <c r="K796" s="90">
        <f>SUM(K774:K795)</f>
        <v>644.16168000000016</v>
      </c>
      <c r="L796" s="86" t="s">
        <v>385</v>
      </c>
    </row>
    <row r="797" spans="2:12" ht="16.5" thickBot="1">
      <c r="B797" s="86" t="s">
        <v>384</v>
      </c>
      <c r="C797" s="90">
        <v>9892.4140000000007</v>
      </c>
      <c r="D797" s="90">
        <f>E797/C797*1000</f>
        <v>576.48305054762159</v>
      </c>
      <c r="E797" s="90">
        <v>5702.8090000000002</v>
      </c>
      <c r="F797" s="90">
        <v>10314.307000000001</v>
      </c>
      <c r="G797" s="90">
        <f>H797/F797*1000</f>
        <v>545.98365164038648</v>
      </c>
      <c r="H797" s="90">
        <v>5631.4430000000002</v>
      </c>
      <c r="I797" s="90">
        <v>9983.1650000000009</v>
      </c>
      <c r="J797" s="90">
        <f t="shared" si="99"/>
        <v>554.12767393907643</v>
      </c>
      <c r="K797" s="90">
        <v>5531.9480000000003</v>
      </c>
      <c r="L797" s="86" t="s">
        <v>382</v>
      </c>
    </row>
    <row r="799" spans="2:12">
      <c r="C799" s="63"/>
    </row>
    <row r="801" spans="2:12">
      <c r="B801" s="43" t="s">
        <v>103</v>
      </c>
      <c r="C801" s="43"/>
      <c r="D801" s="43"/>
      <c r="E801" s="43"/>
      <c r="F801" s="43"/>
      <c r="I801" s="35"/>
      <c r="K801" s="35"/>
      <c r="L801" s="59" t="s">
        <v>104</v>
      </c>
    </row>
    <row r="802" spans="2:12">
      <c r="B802" s="43" t="s">
        <v>180</v>
      </c>
      <c r="C802" s="43"/>
      <c r="D802" s="43"/>
      <c r="E802" s="43"/>
      <c r="F802" s="43"/>
      <c r="I802" s="36"/>
      <c r="K802" s="36"/>
      <c r="L802" s="59" t="s">
        <v>181</v>
      </c>
    </row>
    <row r="803" spans="2:12" ht="21" customHeight="1" thickBot="1">
      <c r="B803" s="37" t="s">
        <v>133</v>
      </c>
      <c r="C803" s="44"/>
      <c r="D803" s="44"/>
      <c r="E803" s="44"/>
      <c r="F803" s="44"/>
      <c r="H803" s="38"/>
      <c r="I803" s="38"/>
      <c r="L803" s="59" t="s">
        <v>134</v>
      </c>
    </row>
    <row r="804" spans="2:12" ht="15" thickBot="1">
      <c r="B804" s="102" t="s">
        <v>43</v>
      </c>
      <c r="C804" s="105">
        <v>2015</v>
      </c>
      <c r="D804" s="106"/>
      <c r="E804" s="107"/>
      <c r="F804" s="105">
        <v>2016</v>
      </c>
      <c r="G804" s="106"/>
      <c r="H804" s="107"/>
      <c r="I804" s="105">
        <v>2017</v>
      </c>
      <c r="J804" s="106"/>
      <c r="K804" s="107"/>
      <c r="L804" s="108" t="s">
        <v>44</v>
      </c>
    </row>
    <row r="805" spans="2:12">
      <c r="B805" s="103"/>
      <c r="C805" s="79" t="s">
        <v>8</v>
      </c>
      <c r="D805" s="79" t="s">
        <v>9</v>
      </c>
      <c r="E805" s="79" t="s">
        <v>10</v>
      </c>
      <c r="F805" s="79" t="s">
        <v>8</v>
      </c>
      <c r="G805" s="79" t="s">
        <v>9</v>
      </c>
      <c r="H805" s="80" t="s">
        <v>10</v>
      </c>
      <c r="I805" s="79" t="s">
        <v>8</v>
      </c>
      <c r="J805" s="79" t="s">
        <v>9</v>
      </c>
      <c r="K805" s="80" t="s">
        <v>10</v>
      </c>
      <c r="L805" s="109"/>
    </row>
    <row r="806" spans="2:12" ht="15" thickBot="1">
      <c r="B806" s="104"/>
      <c r="C806" s="81" t="s">
        <v>11</v>
      </c>
      <c r="D806" s="81" t="s">
        <v>12</v>
      </c>
      <c r="E806" s="81" t="s">
        <v>13</v>
      </c>
      <c r="F806" s="81" t="s">
        <v>11</v>
      </c>
      <c r="G806" s="81" t="s">
        <v>12</v>
      </c>
      <c r="H806" s="82" t="s">
        <v>13</v>
      </c>
      <c r="I806" s="81" t="s">
        <v>11</v>
      </c>
      <c r="J806" s="81" t="s">
        <v>12</v>
      </c>
      <c r="K806" s="82" t="s">
        <v>13</v>
      </c>
      <c r="L806" s="110"/>
    </row>
    <row r="807" spans="2:12">
      <c r="B807" s="83" t="s">
        <v>45</v>
      </c>
      <c r="C807" s="5"/>
      <c r="D807" s="2"/>
      <c r="E807" s="5"/>
      <c r="F807" s="5"/>
      <c r="G807" s="2"/>
      <c r="H807" s="14"/>
      <c r="I807" s="5"/>
      <c r="J807" s="2"/>
      <c r="K807" s="1"/>
      <c r="L807" s="87" t="s">
        <v>46</v>
      </c>
    </row>
    <row r="808" spans="2:12">
      <c r="B808" s="84" t="s">
        <v>47</v>
      </c>
      <c r="C808" s="6"/>
      <c r="D808" s="2"/>
      <c r="E808" s="6"/>
      <c r="F808" s="6"/>
      <c r="G808" s="2"/>
      <c r="H808" s="15"/>
      <c r="I808" s="6"/>
      <c r="J808" s="2"/>
      <c r="K808" s="15"/>
      <c r="L808" s="88" t="s">
        <v>48</v>
      </c>
    </row>
    <row r="809" spans="2:12">
      <c r="B809" s="84" t="s">
        <v>49</v>
      </c>
      <c r="C809" s="6"/>
      <c r="D809" s="2"/>
      <c r="E809" s="6"/>
      <c r="F809" s="6"/>
      <c r="G809" s="2"/>
      <c r="H809" s="15"/>
      <c r="I809" s="15"/>
      <c r="J809" s="2"/>
      <c r="K809" s="15"/>
      <c r="L809" s="88" t="s">
        <v>50</v>
      </c>
    </row>
    <row r="810" spans="2:12">
      <c r="B810" s="84" t="s">
        <v>51</v>
      </c>
      <c r="C810" s="6">
        <v>3.6659999999999036</v>
      </c>
      <c r="D810" s="2">
        <f>E810/C810*1000</f>
        <v>1281.2329514457513</v>
      </c>
      <c r="E810" s="6">
        <v>4.6970000000000001</v>
      </c>
      <c r="F810" s="6">
        <v>6.71</v>
      </c>
      <c r="G810" s="2">
        <v>700.00000000000011</v>
      </c>
      <c r="H810" s="15">
        <v>4.6970000000000001</v>
      </c>
      <c r="I810" s="6">
        <v>8.1780000000000008</v>
      </c>
      <c r="J810" s="2">
        <f t="shared" ref="J810:J830" si="102">K810/I810*1000</f>
        <v>872.34042553191478</v>
      </c>
      <c r="K810" s="15">
        <v>7.1340000000000003</v>
      </c>
      <c r="L810" s="88" t="s">
        <v>52</v>
      </c>
    </row>
    <row r="811" spans="2:12">
      <c r="B811" s="84" t="s">
        <v>53</v>
      </c>
      <c r="C811" s="6"/>
      <c r="D811" s="2"/>
      <c r="E811" s="6"/>
      <c r="F811" s="6"/>
      <c r="G811" s="2"/>
      <c r="H811" s="15"/>
      <c r="I811" s="6">
        <v>0.184</v>
      </c>
      <c r="J811" s="2">
        <f t="shared" si="102"/>
        <v>461.95652173913049</v>
      </c>
      <c r="K811" s="15">
        <v>8.5000000000000006E-2</v>
      </c>
      <c r="L811" s="88" t="s">
        <v>54</v>
      </c>
    </row>
    <row r="812" spans="2:12">
      <c r="B812" s="84" t="s">
        <v>55</v>
      </c>
      <c r="C812" s="6"/>
      <c r="D812" s="6"/>
      <c r="E812" s="6"/>
      <c r="F812" s="6"/>
      <c r="G812" s="6"/>
      <c r="H812" s="6"/>
      <c r="I812" s="6"/>
      <c r="J812" s="6"/>
      <c r="K812" s="6"/>
      <c r="L812" s="88" t="s">
        <v>56</v>
      </c>
    </row>
    <row r="813" spans="2:12">
      <c r="B813" s="84" t="s">
        <v>57</v>
      </c>
      <c r="C813" s="6"/>
      <c r="D813" s="6"/>
      <c r="E813" s="6"/>
      <c r="F813" s="6"/>
      <c r="G813" s="6"/>
      <c r="H813" s="6"/>
      <c r="I813" s="6"/>
      <c r="J813" s="6"/>
      <c r="K813" s="6"/>
      <c r="L813" s="88" t="s">
        <v>58</v>
      </c>
    </row>
    <row r="814" spans="2:12">
      <c r="B814" s="84" t="s">
        <v>59</v>
      </c>
      <c r="C814" s="6"/>
      <c r="D814" s="2"/>
      <c r="E814" s="6"/>
      <c r="F814" s="6"/>
      <c r="G814" s="2"/>
      <c r="H814" s="15"/>
      <c r="I814" s="6"/>
      <c r="J814" s="2"/>
      <c r="K814" s="15"/>
      <c r="L814" s="88" t="s">
        <v>60</v>
      </c>
    </row>
    <row r="815" spans="2:12">
      <c r="B815" s="84" t="s">
        <v>61</v>
      </c>
      <c r="C815" s="6">
        <v>75.599999999999994</v>
      </c>
      <c r="D815" s="2">
        <f>E815/C815*1000</f>
        <v>674.60317460317469</v>
      </c>
      <c r="E815" s="6">
        <v>51</v>
      </c>
      <c r="F815" s="6">
        <v>142.80000000000001</v>
      </c>
      <c r="G815" s="2">
        <f>H815/F815*1000</f>
        <v>609.24369747899152</v>
      </c>
      <c r="H815" s="15">
        <v>87</v>
      </c>
      <c r="I815" s="6">
        <v>151.19999999999999</v>
      </c>
      <c r="J815" s="2">
        <f t="shared" si="102"/>
        <v>575.39682539682542</v>
      </c>
      <c r="K815" s="15">
        <v>87</v>
      </c>
      <c r="L815" s="88" t="s">
        <v>62</v>
      </c>
    </row>
    <row r="816" spans="2:12">
      <c r="B816" s="84" t="s">
        <v>63</v>
      </c>
      <c r="C816" s="6">
        <v>3.585</v>
      </c>
      <c r="D816" s="2">
        <v>1477.8242677824267</v>
      </c>
      <c r="E816" s="6">
        <v>5.298</v>
      </c>
      <c r="F816" s="6">
        <v>2.1160000000000001</v>
      </c>
      <c r="G816" s="2">
        <v>1604.9149338374289</v>
      </c>
      <c r="H816" s="15">
        <v>3.3959999999999999</v>
      </c>
      <c r="I816" s="6">
        <v>5.1280000000000001</v>
      </c>
      <c r="J816" s="2">
        <f t="shared" si="102"/>
        <v>1384.9453978159127</v>
      </c>
      <c r="K816" s="15">
        <v>7.1020000000000003</v>
      </c>
      <c r="L816" s="88" t="s">
        <v>64</v>
      </c>
    </row>
    <row r="817" spans="2:12">
      <c r="B817" s="84" t="s">
        <v>65</v>
      </c>
      <c r="C817" s="6"/>
      <c r="D817" s="2"/>
      <c r="E817" s="6"/>
      <c r="F817" s="6"/>
      <c r="G817" s="2"/>
      <c r="H817" s="15"/>
      <c r="I817" s="6"/>
      <c r="J817" s="2"/>
      <c r="K817" s="15"/>
      <c r="L817" s="88" t="s">
        <v>66</v>
      </c>
    </row>
    <row r="818" spans="2:12">
      <c r="B818" s="84" t="s">
        <v>67</v>
      </c>
      <c r="C818" s="6">
        <v>2.9282000000000012</v>
      </c>
      <c r="D818" s="2">
        <f>E818/C818*1000</f>
        <v>2732.0538214602816</v>
      </c>
      <c r="E818" s="6">
        <v>8</v>
      </c>
      <c r="F818" s="6">
        <v>0.20100000000000001</v>
      </c>
      <c r="G818" s="2">
        <v>447.76119402985069</v>
      </c>
      <c r="H818" s="15">
        <v>0.09</v>
      </c>
      <c r="I818" s="6">
        <v>0.27100000000000002</v>
      </c>
      <c r="J818" s="2">
        <f t="shared" si="102"/>
        <v>1793.3579335793356</v>
      </c>
      <c r="K818" s="15">
        <v>0.48599999999999999</v>
      </c>
      <c r="L818" s="88" t="s">
        <v>68</v>
      </c>
    </row>
    <row r="819" spans="2:12">
      <c r="B819" s="84" t="s">
        <v>69</v>
      </c>
      <c r="C819" s="6">
        <v>5.9999999999999995E-4</v>
      </c>
      <c r="D819" s="2">
        <v>0</v>
      </c>
      <c r="E819" s="6"/>
      <c r="F819" s="6">
        <v>5.9999999999999995E-4</v>
      </c>
      <c r="G819" s="2">
        <v>0</v>
      </c>
      <c r="H819" s="15"/>
      <c r="I819" s="6"/>
      <c r="J819" s="2"/>
      <c r="K819" s="15"/>
      <c r="L819" s="88" t="s">
        <v>70</v>
      </c>
    </row>
    <row r="820" spans="2:12">
      <c r="B820" s="84" t="s">
        <v>71</v>
      </c>
      <c r="C820" s="6">
        <v>2.4E-2</v>
      </c>
      <c r="D820" s="2">
        <f>E820/C820*1000</f>
        <v>833.33333333333337</v>
      </c>
      <c r="E820" s="6">
        <v>0.02</v>
      </c>
      <c r="F820" s="6">
        <v>2.5000000000000001E-2</v>
      </c>
      <c r="G820" s="2">
        <f>H820/F820*1000</f>
        <v>799.99999999999989</v>
      </c>
      <c r="H820" s="15">
        <v>0.02</v>
      </c>
      <c r="I820" s="6">
        <v>4.0000000000000001E-3</v>
      </c>
      <c r="J820" s="2">
        <f t="shared" si="102"/>
        <v>750</v>
      </c>
      <c r="K820" s="15">
        <v>3.0000000000000001E-3</v>
      </c>
      <c r="L820" s="88" t="s">
        <v>72</v>
      </c>
    </row>
    <row r="821" spans="2:12">
      <c r="B821" s="84" t="s">
        <v>73</v>
      </c>
      <c r="C821" s="6"/>
      <c r="D821" s="6"/>
      <c r="E821" s="6"/>
      <c r="F821" s="6"/>
      <c r="G821" s="2"/>
      <c r="H821" s="15"/>
      <c r="I821" s="6"/>
      <c r="J821" s="2"/>
      <c r="K821" s="15"/>
      <c r="L821" s="88" t="s">
        <v>74</v>
      </c>
    </row>
    <row r="822" spans="2:12">
      <c r="B822" s="84" t="s">
        <v>75</v>
      </c>
      <c r="C822" s="6"/>
      <c r="D822" s="2"/>
      <c r="E822" s="6"/>
      <c r="F822" s="6"/>
      <c r="G822" s="2"/>
      <c r="H822" s="15"/>
      <c r="I822" s="6"/>
      <c r="J822" s="2"/>
      <c r="K822" s="15"/>
      <c r="L822" s="88" t="s">
        <v>76</v>
      </c>
    </row>
    <row r="823" spans="2:12">
      <c r="B823" s="84" t="s">
        <v>77</v>
      </c>
      <c r="C823" s="6">
        <v>2E-3</v>
      </c>
      <c r="D823" s="2">
        <v>2000</v>
      </c>
      <c r="E823" s="6">
        <v>4.0000000000000001E-3</v>
      </c>
      <c r="F823" s="6">
        <v>3.0000000000000001E-3</v>
      </c>
      <c r="G823" s="2">
        <v>2000</v>
      </c>
      <c r="H823" s="15">
        <v>6.0000000000000001E-3</v>
      </c>
      <c r="I823" s="6">
        <v>3.0000000000000001E-3</v>
      </c>
      <c r="J823" s="2">
        <f t="shared" si="102"/>
        <v>2666.6666666666665</v>
      </c>
      <c r="K823" s="15">
        <v>8.0000000000000002E-3</v>
      </c>
      <c r="L823" s="88" t="s">
        <v>78</v>
      </c>
    </row>
    <row r="824" spans="2:12">
      <c r="B824" s="84" t="s">
        <v>79</v>
      </c>
      <c r="C824" s="6"/>
      <c r="D824" s="2"/>
      <c r="E824" s="6"/>
      <c r="F824" s="6"/>
      <c r="G824" s="2"/>
      <c r="H824" s="15"/>
      <c r="I824" s="6"/>
      <c r="J824" s="2"/>
      <c r="K824" s="15"/>
      <c r="L824" s="88" t="s">
        <v>80</v>
      </c>
    </row>
    <row r="825" spans="2:12">
      <c r="B825" s="84" t="s">
        <v>81</v>
      </c>
      <c r="C825" s="6">
        <v>6.6464999999999996</v>
      </c>
      <c r="D825" s="2">
        <v>3376.3634995862485</v>
      </c>
      <c r="E825" s="6">
        <v>22.440999999999999</v>
      </c>
      <c r="F825" s="6">
        <v>6.4160000000000004</v>
      </c>
      <c r="G825" s="2">
        <f>H825/F825*1000</f>
        <v>2957.4501246882792</v>
      </c>
      <c r="H825" s="15">
        <v>18.975000000000001</v>
      </c>
      <c r="I825" s="6">
        <v>6.9249999999999998</v>
      </c>
      <c r="J825" s="2">
        <f t="shared" si="102"/>
        <v>2900.9386281588445</v>
      </c>
      <c r="K825" s="15">
        <v>20.088999999999999</v>
      </c>
      <c r="L825" s="88" t="s">
        <v>82</v>
      </c>
    </row>
    <row r="826" spans="2:12">
      <c r="B826" s="84" t="s">
        <v>83</v>
      </c>
      <c r="C826" s="6">
        <v>36.941000000000003</v>
      </c>
      <c r="D826" s="2">
        <v>1417.8825695027203</v>
      </c>
      <c r="E826" s="6">
        <v>52.378</v>
      </c>
      <c r="F826" s="6">
        <v>37.942999999999998</v>
      </c>
      <c r="G826" s="2">
        <v>794.79745934691516</v>
      </c>
      <c r="H826" s="15">
        <v>30.157</v>
      </c>
      <c r="I826" s="6">
        <v>18.917999999999999</v>
      </c>
      <c r="J826" s="2">
        <f t="shared" si="102"/>
        <v>1257.6382281425099</v>
      </c>
      <c r="K826" s="15">
        <v>23.792000000000002</v>
      </c>
      <c r="L826" s="88" t="s">
        <v>84</v>
      </c>
    </row>
    <row r="827" spans="2:12">
      <c r="B827" s="84" t="s">
        <v>85</v>
      </c>
      <c r="C827" s="6"/>
      <c r="D827" s="2"/>
      <c r="E827" s="6"/>
      <c r="F827" s="6"/>
      <c r="G827" s="2"/>
      <c r="H827" s="15"/>
      <c r="I827" s="6"/>
      <c r="J827" s="2"/>
      <c r="K827" s="15"/>
      <c r="L827" s="88" t="s">
        <v>86</v>
      </c>
    </row>
    <row r="828" spans="2:12" ht="15" thickBot="1">
      <c r="B828" s="85" t="s">
        <v>87</v>
      </c>
      <c r="C828" s="16"/>
      <c r="D828" s="2"/>
      <c r="E828" s="16"/>
      <c r="F828" s="16"/>
      <c r="G828" s="2"/>
      <c r="H828" s="17"/>
      <c r="I828" s="16"/>
      <c r="J828" s="2"/>
      <c r="K828" s="17"/>
      <c r="L828" s="89" t="s">
        <v>88</v>
      </c>
    </row>
    <row r="829" spans="2:12" ht="16.5" thickBot="1">
      <c r="B829" s="86" t="s">
        <v>383</v>
      </c>
      <c r="C829" s="90">
        <f>SUM(C807:C828)</f>
        <v>129.3932999999999</v>
      </c>
      <c r="D829" s="90">
        <f t="shared" ref="D829" si="103">E829/C829*1000</f>
        <v>1111.6340645149335</v>
      </c>
      <c r="E829" s="90">
        <f>SUM(E807:E828)</f>
        <v>143.83800000000002</v>
      </c>
      <c r="F829" s="90">
        <f>SUM(F807:F828)</f>
        <v>196.21460000000002</v>
      </c>
      <c r="G829" s="90">
        <f t="shared" ref="G829" si="104">H829/F829*1000</f>
        <v>735.62823561549442</v>
      </c>
      <c r="H829" s="90">
        <f>SUM(H807:H828)</f>
        <v>144.34100000000001</v>
      </c>
      <c r="I829" s="90">
        <f>SUM(I807:I828)</f>
        <v>190.81099999999998</v>
      </c>
      <c r="J829" s="90">
        <f t="shared" si="102"/>
        <v>763.57757152365446</v>
      </c>
      <c r="K829" s="90">
        <f>SUM(K807:K828)</f>
        <v>145.69900000000001</v>
      </c>
      <c r="L829" s="86" t="s">
        <v>385</v>
      </c>
    </row>
    <row r="830" spans="2:12" ht="16.5" thickBot="1">
      <c r="B830" s="86" t="s">
        <v>384</v>
      </c>
      <c r="C830" s="90">
        <v>25453.43</v>
      </c>
      <c r="D830" s="90">
        <f>E830/C830*1000</f>
        <v>1740.956012608124</v>
      </c>
      <c r="E830" s="90">
        <v>44313.302000000003</v>
      </c>
      <c r="F830" s="90">
        <v>26341.8</v>
      </c>
      <c r="G830" s="90">
        <f>H830/F830*1000</f>
        <v>1803.8053587833788</v>
      </c>
      <c r="H830" s="90">
        <v>47515.48</v>
      </c>
      <c r="I830" s="90">
        <v>26533.596000000001</v>
      </c>
      <c r="J830" s="90">
        <f t="shared" si="102"/>
        <v>1803.8669541814081</v>
      </c>
      <c r="K830" s="90">
        <v>47863.076999999997</v>
      </c>
      <c r="L830" s="86" t="s">
        <v>382</v>
      </c>
    </row>
    <row r="832" spans="2:12">
      <c r="D832" s="63"/>
      <c r="J832" s="97"/>
    </row>
    <row r="833" spans="2:12">
      <c r="C833" s="63"/>
      <c r="D833" s="63"/>
    </row>
    <row r="834" spans="2:12">
      <c r="B834" s="43" t="s">
        <v>107</v>
      </c>
      <c r="L834" s="45" t="s">
        <v>108</v>
      </c>
    </row>
    <row r="835" spans="2:12">
      <c r="B835" s="43" t="s">
        <v>184</v>
      </c>
      <c r="L835" s="46" t="s">
        <v>381</v>
      </c>
    </row>
    <row r="836" spans="2:12" ht="20.25" customHeight="1" thickBot="1">
      <c r="B836" s="37" t="s">
        <v>133</v>
      </c>
      <c r="I836" s="37"/>
      <c r="J836" s="37"/>
      <c r="K836" s="37"/>
      <c r="L836" s="37" t="s">
        <v>134</v>
      </c>
    </row>
    <row r="837" spans="2:12" ht="15" thickBot="1">
      <c r="B837" s="102" t="s">
        <v>43</v>
      </c>
      <c r="C837" s="105">
        <v>2015</v>
      </c>
      <c r="D837" s="106"/>
      <c r="E837" s="107"/>
      <c r="F837" s="105">
        <v>2016</v>
      </c>
      <c r="G837" s="106"/>
      <c r="H837" s="107"/>
      <c r="I837" s="105">
        <v>2017</v>
      </c>
      <c r="J837" s="106"/>
      <c r="K837" s="107"/>
      <c r="L837" s="108" t="s">
        <v>44</v>
      </c>
    </row>
    <row r="838" spans="2:12">
      <c r="B838" s="103"/>
      <c r="C838" s="79" t="s">
        <v>8</v>
      </c>
      <c r="D838" s="79" t="s">
        <v>9</v>
      </c>
      <c r="E838" s="79" t="s">
        <v>10</v>
      </c>
      <c r="F838" s="79" t="s">
        <v>8</v>
      </c>
      <c r="G838" s="79" t="s">
        <v>9</v>
      </c>
      <c r="H838" s="80" t="s">
        <v>10</v>
      </c>
      <c r="I838" s="79" t="s">
        <v>8</v>
      </c>
      <c r="J838" s="79" t="s">
        <v>9</v>
      </c>
      <c r="K838" s="80" t="s">
        <v>10</v>
      </c>
      <c r="L838" s="109"/>
    </row>
    <row r="839" spans="2:12" ht="15" thickBot="1">
      <c r="B839" s="104"/>
      <c r="C839" s="81" t="s">
        <v>11</v>
      </c>
      <c r="D839" s="81" t="s">
        <v>12</v>
      </c>
      <c r="E839" s="81" t="s">
        <v>13</v>
      </c>
      <c r="F839" s="81" t="s">
        <v>11</v>
      </c>
      <c r="G839" s="81" t="s">
        <v>12</v>
      </c>
      <c r="H839" s="82" t="s">
        <v>13</v>
      </c>
      <c r="I839" s="81" t="s">
        <v>11</v>
      </c>
      <c r="J839" s="81" t="s">
        <v>12</v>
      </c>
      <c r="K839" s="82" t="s">
        <v>13</v>
      </c>
      <c r="L839" s="110"/>
    </row>
    <row r="840" spans="2:12">
      <c r="B840" s="83" t="s">
        <v>45</v>
      </c>
      <c r="C840" s="5">
        <v>66</v>
      </c>
      <c r="D840" s="2">
        <v>3058.5399449035813</v>
      </c>
      <c r="E840" s="5">
        <v>201.86363636363637</v>
      </c>
      <c r="F840" s="5">
        <v>74.144199999999998</v>
      </c>
      <c r="G840" s="2">
        <f>H840/F840*1000</f>
        <v>1568.6999117935052</v>
      </c>
      <c r="H840" s="14">
        <v>116.31</v>
      </c>
      <c r="I840" s="5">
        <v>72.8</v>
      </c>
      <c r="J840" s="2">
        <f t="shared" ref="J840:J863" si="105">K840/I840*1000</f>
        <v>3010.9890109890111</v>
      </c>
      <c r="K840" s="1">
        <v>219.2</v>
      </c>
      <c r="L840" s="87" t="s">
        <v>46</v>
      </c>
    </row>
    <row r="841" spans="2:12">
      <c r="B841" s="84" t="s">
        <v>47</v>
      </c>
      <c r="C841" s="6"/>
      <c r="D841" s="2"/>
      <c r="E841" s="6"/>
      <c r="F841" s="6"/>
      <c r="G841" s="2"/>
      <c r="H841" s="15"/>
      <c r="I841" s="6"/>
      <c r="J841" s="2"/>
      <c r="K841" s="15"/>
      <c r="L841" s="88" t="s">
        <v>48</v>
      </c>
    </row>
    <row r="842" spans="2:12">
      <c r="B842" s="84" t="s">
        <v>49</v>
      </c>
      <c r="C842" s="6"/>
      <c r="D842" s="2"/>
      <c r="E842" s="6"/>
      <c r="F842" s="6"/>
      <c r="G842" s="2"/>
      <c r="H842" s="15"/>
      <c r="I842" s="15"/>
      <c r="J842" s="2"/>
      <c r="K842" s="15"/>
      <c r="L842" s="88" t="s">
        <v>50</v>
      </c>
    </row>
    <row r="843" spans="2:12">
      <c r="B843" s="84" t="s">
        <v>51</v>
      </c>
      <c r="C843" s="6">
        <v>1624.98</v>
      </c>
      <c r="D843" s="2">
        <f>E843/C843*1000</f>
        <v>1046.1667220519637</v>
      </c>
      <c r="E843" s="6">
        <v>1700</v>
      </c>
      <c r="F843" s="6">
        <v>1699.31</v>
      </c>
      <c r="G843" s="2">
        <f>H843/F843*1000</f>
        <v>411.93190177189564</v>
      </c>
      <c r="H843" s="15">
        <v>700</v>
      </c>
      <c r="I843" s="6">
        <v>1685.3009999999999</v>
      </c>
      <c r="J843" s="2">
        <f t="shared" si="105"/>
        <v>532.13461571553103</v>
      </c>
      <c r="K843" s="15">
        <v>896.80700000000002</v>
      </c>
      <c r="L843" s="88" t="s">
        <v>52</v>
      </c>
    </row>
    <row r="844" spans="2:12">
      <c r="B844" s="84" t="s">
        <v>53</v>
      </c>
      <c r="C844" s="6">
        <v>406.57130999999998</v>
      </c>
      <c r="D844" s="2">
        <v>1033.8456173899729</v>
      </c>
      <c r="E844" s="6">
        <v>420.33196700000002</v>
      </c>
      <c r="F844" s="6">
        <v>424.02800000000002</v>
      </c>
      <c r="G844" s="2">
        <f>H844/F844*1000</f>
        <v>1642.4186610318186</v>
      </c>
      <c r="H844" s="15">
        <v>696.43150000000003</v>
      </c>
      <c r="I844" s="6">
        <v>432.96100000000001</v>
      </c>
      <c r="J844" s="2">
        <f t="shared" si="105"/>
        <v>1580.8837285575376</v>
      </c>
      <c r="K844" s="15">
        <v>684.46100000000001</v>
      </c>
      <c r="L844" s="88" t="s">
        <v>54</v>
      </c>
    </row>
    <row r="845" spans="2:12">
      <c r="B845" s="84" t="s">
        <v>55</v>
      </c>
      <c r="C845" s="6"/>
      <c r="D845" s="6"/>
      <c r="E845" s="6"/>
      <c r="F845" s="6"/>
      <c r="G845" s="6"/>
      <c r="H845" s="6"/>
      <c r="I845" s="6"/>
      <c r="J845" s="6"/>
      <c r="K845" s="6"/>
      <c r="L845" s="88" t="s">
        <v>56</v>
      </c>
    </row>
    <row r="846" spans="2:12">
      <c r="B846" s="84" t="s">
        <v>57</v>
      </c>
      <c r="C846" s="6"/>
      <c r="D846" s="6"/>
      <c r="E846" s="6"/>
      <c r="F846" s="6"/>
      <c r="G846" s="6"/>
      <c r="H846" s="6"/>
      <c r="I846" s="6"/>
      <c r="J846" s="6"/>
      <c r="K846" s="6"/>
      <c r="L846" s="88" t="s">
        <v>58</v>
      </c>
    </row>
    <row r="847" spans="2:12">
      <c r="B847" s="84" t="s">
        <v>59</v>
      </c>
      <c r="C847" s="6"/>
      <c r="D847" s="2"/>
      <c r="E847" s="6"/>
      <c r="F847" s="6"/>
      <c r="G847" s="2"/>
      <c r="H847" s="15"/>
      <c r="I847" s="6"/>
      <c r="J847" s="2"/>
      <c r="K847" s="15"/>
      <c r="L847" s="88" t="s">
        <v>60</v>
      </c>
    </row>
    <row r="848" spans="2:12">
      <c r="B848" s="84" t="s">
        <v>61</v>
      </c>
      <c r="C848" s="6"/>
      <c r="D848" s="2"/>
      <c r="E848" s="6"/>
      <c r="F848" s="6"/>
      <c r="G848" s="2"/>
      <c r="H848" s="15"/>
      <c r="I848" s="6"/>
      <c r="J848" s="2"/>
      <c r="K848" s="15"/>
      <c r="L848" s="88" t="s">
        <v>62</v>
      </c>
    </row>
    <row r="849" spans="2:12">
      <c r="B849" s="84" t="s">
        <v>63</v>
      </c>
      <c r="C849" s="6">
        <v>540.81900000000007</v>
      </c>
      <c r="D849" s="2">
        <v>1314.229758062311</v>
      </c>
      <c r="E849" s="6">
        <v>913.29899999999998</v>
      </c>
      <c r="F849" s="6">
        <v>691.76900000000001</v>
      </c>
      <c r="G849" s="2">
        <v>966.27776035063732</v>
      </c>
      <c r="H849" s="15">
        <v>668.44100000000003</v>
      </c>
      <c r="I849" s="6">
        <v>745.27800000000002</v>
      </c>
      <c r="J849" s="2">
        <f t="shared" si="105"/>
        <v>1169.7836243656729</v>
      </c>
      <c r="K849" s="15">
        <v>871.81399999999996</v>
      </c>
      <c r="L849" s="88" t="s">
        <v>64</v>
      </c>
    </row>
    <row r="850" spans="2:12">
      <c r="B850" s="84" t="s">
        <v>65</v>
      </c>
      <c r="C850" s="6"/>
      <c r="D850" s="2"/>
      <c r="E850" s="6"/>
      <c r="F850" s="6"/>
      <c r="G850" s="2"/>
      <c r="H850" s="15"/>
      <c r="I850" s="6"/>
      <c r="J850" s="2"/>
      <c r="K850" s="15"/>
      <c r="L850" s="88" t="s">
        <v>66</v>
      </c>
    </row>
    <row r="851" spans="2:12">
      <c r="B851" s="84" t="s">
        <v>67</v>
      </c>
      <c r="C851" s="6">
        <v>2.0550000000000002</v>
      </c>
      <c r="D851" s="2">
        <v>4023.3576642335765</v>
      </c>
      <c r="E851" s="6">
        <v>8.2680000000000007</v>
      </c>
      <c r="F851" s="6">
        <v>2.294</v>
      </c>
      <c r="G851" s="2">
        <v>4068.0034873583263</v>
      </c>
      <c r="H851" s="15">
        <v>9.3320000000000007</v>
      </c>
      <c r="I851" s="6">
        <v>2.4169999999999998</v>
      </c>
      <c r="J851" s="2">
        <f t="shared" si="105"/>
        <v>4221.3487794786934</v>
      </c>
      <c r="K851" s="15">
        <v>10.202999999999999</v>
      </c>
      <c r="L851" s="88" t="s">
        <v>68</v>
      </c>
    </row>
    <row r="852" spans="2:12">
      <c r="B852" s="84" t="s">
        <v>69</v>
      </c>
      <c r="C852" s="6">
        <v>9.6699999999999998E-3</v>
      </c>
      <c r="D852" s="2">
        <v>0</v>
      </c>
      <c r="E852" s="6"/>
      <c r="F852" s="6">
        <v>9.6699999999999998E-3</v>
      </c>
      <c r="G852" s="2">
        <v>0</v>
      </c>
      <c r="H852" s="15"/>
      <c r="I852" s="6"/>
      <c r="J852" s="2"/>
      <c r="K852" s="15"/>
      <c r="L852" s="88" t="s">
        <v>70</v>
      </c>
    </row>
    <row r="853" spans="2:12">
      <c r="B853" s="84" t="s">
        <v>71</v>
      </c>
      <c r="C853" s="6">
        <v>56.202120000000001</v>
      </c>
      <c r="D853" s="2">
        <v>1550.0000711716925</v>
      </c>
      <c r="E853" s="6">
        <v>87.113290000000006</v>
      </c>
      <c r="F853" s="6">
        <v>59.020469999999996</v>
      </c>
      <c r="G853" s="2">
        <v>1490.905782349751</v>
      </c>
      <c r="H853" s="15">
        <v>87.993960000000001</v>
      </c>
      <c r="I853" s="6">
        <v>63.527999999999999</v>
      </c>
      <c r="J853" s="2">
        <f t="shared" si="105"/>
        <v>1499.811106913487</v>
      </c>
      <c r="K853" s="15">
        <v>95.28</v>
      </c>
      <c r="L853" s="88" t="s">
        <v>72</v>
      </c>
    </row>
    <row r="854" spans="2:12">
      <c r="B854" s="84" t="s">
        <v>73</v>
      </c>
      <c r="C854" s="6"/>
      <c r="D854" s="6"/>
      <c r="E854" s="6"/>
      <c r="F854" s="6"/>
      <c r="G854" s="2"/>
      <c r="H854" s="15"/>
      <c r="I854" s="6"/>
      <c r="J854" s="2"/>
      <c r="K854" s="15"/>
      <c r="L854" s="88" t="s">
        <v>74</v>
      </c>
    </row>
    <row r="855" spans="2:12">
      <c r="B855" s="84" t="s">
        <v>75</v>
      </c>
      <c r="C855" s="6">
        <v>2.9000000000000001E-2</v>
      </c>
      <c r="D855" s="2">
        <v>1965.5172413793102</v>
      </c>
      <c r="E855" s="6">
        <v>5.7000000000000002E-2</v>
      </c>
      <c r="F855" s="6">
        <v>3.5000000000000003E-2</v>
      </c>
      <c r="G855" s="2">
        <v>1714.285714285714</v>
      </c>
      <c r="H855" s="15">
        <v>0.06</v>
      </c>
      <c r="I855" s="6">
        <v>0.03</v>
      </c>
      <c r="J855" s="2">
        <f t="shared" si="105"/>
        <v>2266.666666666667</v>
      </c>
      <c r="K855" s="15">
        <v>6.8000000000000005E-2</v>
      </c>
      <c r="L855" s="88" t="s">
        <v>76</v>
      </c>
    </row>
    <row r="856" spans="2:12">
      <c r="B856" s="84" t="s">
        <v>77</v>
      </c>
      <c r="C856" s="6">
        <v>60.932000000000002</v>
      </c>
      <c r="D856" s="2">
        <v>1927.0498260355805</v>
      </c>
      <c r="E856" s="6">
        <v>117.419</v>
      </c>
      <c r="F856" s="6">
        <v>61.697000000000003</v>
      </c>
      <c r="G856" s="2">
        <f>H856/F856*1000</f>
        <v>2398.8200398722788</v>
      </c>
      <c r="H856" s="15">
        <v>148</v>
      </c>
      <c r="I856" s="6">
        <v>62.262999999999998</v>
      </c>
      <c r="J856" s="2">
        <f t="shared" si="105"/>
        <v>1877.6962240817179</v>
      </c>
      <c r="K856" s="15">
        <v>116.911</v>
      </c>
      <c r="L856" s="88" t="s">
        <v>78</v>
      </c>
    </row>
    <row r="857" spans="2:12">
      <c r="B857" s="84" t="s">
        <v>79</v>
      </c>
      <c r="C857" s="6">
        <v>327.28699999999998</v>
      </c>
      <c r="D857" s="2">
        <v>574.80437658690994</v>
      </c>
      <c r="E857" s="6">
        <v>188.126</v>
      </c>
      <c r="F857" s="6">
        <v>357.79700000000003</v>
      </c>
      <c r="G857" s="2">
        <v>528.16261735006151</v>
      </c>
      <c r="H857" s="15">
        <v>188.97499999999999</v>
      </c>
      <c r="I857" s="6">
        <v>302.96499999999997</v>
      </c>
      <c r="J857" s="2">
        <f t="shared" si="105"/>
        <v>623.85093987754374</v>
      </c>
      <c r="K857" s="15">
        <v>189.005</v>
      </c>
      <c r="L857" s="88" t="s">
        <v>80</v>
      </c>
    </row>
    <row r="858" spans="2:12">
      <c r="B858" s="84" t="s">
        <v>81</v>
      </c>
      <c r="C858" s="6">
        <v>69.679259999999999</v>
      </c>
      <c r="D858" s="2">
        <v>10030.631783402981</v>
      </c>
      <c r="E858" s="6">
        <v>698.92700000000002</v>
      </c>
      <c r="F858" s="6">
        <v>78.936479999999989</v>
      </c>
      <c r="G858" s="2">
        <v>8795.7937825451554</v>
      </c>
      <c r="H858" s="15">
        <v>694.30899999999997</v>
      </c>
      <c r="I858" s="6">
        <v>81.039000000000001</v>
      </c>
      <c r="J858" s="2">
        <f t="shared" si="105"/>
        <v>11446.278952109478</v>
      </c>
      <c r="K858" s="15">
        <v>927.59500000000003</v>
      </c>
      <c r="L858" s="88" t="s">
        <v>82</v>
      </c>
    </row>
    <row r="859" spans="2:12">
      <c r="B859" s="84" t="s">
        <v>83</v>
      </c>
      <c r="C859" s="6">
        <v>1006.491</v>
      </c>
      <c r="D859" s="2">
        <v>1136.8586504996072</v>
      </c>
      <c r="E859" s="6">
        <v>1144.2380000000001</v>
      </c>
      <c r="F859" s="6">
        <v>1008.365</v>
      </c>
      <c r="G859" s="2">
        <v>1404.3595325105491</v>
      </c>
      <c r="H859" s="15">
        <v>1416.107</v>
      </c>
      <c r="I859" s="6">
        <v>1020.569</v>
      </c>
      <c r="J859" s="2">
        <f t="shared" si="105"/>
        <v>1018.1741753864754</v>
      </c>
      <c r="K859" s="15">
        <v>1039.117</v>
      </c>
      <c r="L859" s="88" t="s">
        <v>84</v>
      </c>
    </row>
    <row r="860" spans="2:12">
      <c r="B860" s="84" t="s">
        <v>85</v>
      </c>
      <c r="C860" s="6"/>
      <c r="D860" s="2"/>
      <c r="E860" s="6"/>
      <c r="F860" s="6"/>
      <c r="G860" s="2"/>
      <c r="H860" s="15"/>
      <c r="I860" s="6"/>
      <c r="J860" s="2"/>
      <c r="K860" s="15"/>
      <c r="L860" s="88" t="s">
        <v>86</v>
      </c>
    </row>
    <row r="861" spans="2:12" ht="15" thickBot="1">
      <c r="B861" s="85" t="s">
        <v>87</v>
      </c>
      <c r="C861" s="16"/>
      <c r="D861" s="2"/>
      <c r="E861" s="16"/>
      <c r="F861" s="16"/>
      <c r="G861" s="2"/>
      <c r="H861" s="17"/>
      <c r="I861" s="16"/>
      <c r="J861" s="2"/>
      <c r="K861" s="17"/>
      <c r="L861" s="89" t="s">
        <v>88</v>
      </c>
    </row>
    <row r="862" spans="2:12" ht="16.5" thickBot="1">
      <c r="B862" s="86" t="s">
        <v>383</v>
      </c>
      <c r="C862" s="90">
        <f>SUM(C840:C861)</f>
        <v>4161.0553599999985</v>
      </c>
      <c r="D862" s="90">
        <f t="shared" ref="D862" si="106">E862/C862*1000</f>
        <v>1316.8877650701668</v>
      </c>
      <c r="E862" s="90">
        <f>SUM(E840:E861)</f>
        <v>5479.6428933636362</v>
      </c>
      <c r="F862" s="90">
        <f>SUM(F840:F861)</f>
        <v>4457.405819999999</v>
      </c>
      <c r="G862" s="90">
        <f t="shared" ref="G862" si="107">H862/F862*1000</f>
        <v>1060.2488646636173</v>
      </c>
      <c r="H862" s="90">
        <f>SUM(H840:H861)</f>
        <v>4725.9594599999991</v>
      </c>
      <c r="I862" s="90">
        <f>SUM(I840:I861)</f>
        <v>4469.1509999999998</v>
      </c>
      <c r="J862" s="90">
        <f t="shared" si="105"/>
        <v>1130.0716847562323</v>
      </c>
      <c r="K862" s="90">
        <f>SUM(K840:K861)</f>
        <v>5050.4610000000011</v>
      </c>
      <c r="L862" s="86" t="s">
        <v>385</v>
      </c>
    </row>
    <row r="863" spans="2:12" ht="16.5" thickBot="1">
      <c r="B863" s="86" t="s">
        <v>384</v>
      </c>
      <c r="C863" s="90">
        <v>10141.126</v>
      </c>
      <c r="D863" s="90">
        <f>E863/C863*1000</f>
        <v>2030.8440108130003</v>
      </c>
      <c r="E863" s="90">
        <v>20595.044999999998</v>
      </c>
      <c r="F863" s="90">
        <v>10604.657999999999</v>
      </c>
      <c r="G863" s="90">
        <f>H863/F863*1000</f>
        <v>1918.4585679236427</v>
      </c>
      <c r="H863" s="90">
        <v>20344.597000000002</v>
      </c>
      <c r="I863" s="90">
        <v>10804.517</v>
      </c>
      <c r="J863" s="90">
        <f t="shared" si="105"/>
        <v>1931.8575740127951</v>
      </c>
      <c r="K863" s="90">
        <v>20872.788</v>
      </c>
      <c r="L863" s="86" t="s">
        <v>382</v>
      </c>
    </row>
    <row r="864" spans="2:12" ht="15.75">
      <c r="B864" s="48"/>
      <c r="C864" s="49"/>
      <c r="D864" s="49"/>
      <c r="E864" s="49"/>
      <c r="F864" s="49"/>
      <c r="G864" s="49"/>
      <c r="H864" s="49"/>
      <c r="I864" s="49"/>
      <c r="J864" s="49"/>
      <c r="K864" s="49"/>
      <c r="L864" s="48"/>
    </row>
    <row r="865" spans="2:12" ht="15.75">
      <c r="B865" s="48"/>
      <c r="C865" s="49"/>
      <c r="D865" s="49"/>
      <c r="E865" s="49"/>
      <c r="F865" s="49"/>
      <c r="G865" s="49"/>
      <c r="H865" s="49"/>
      <c r="I865" s="49"/>
      <c r="J865" s="49"/>
      <c r="K865" s="49"/>
      <c r="L865" s="48"/>
    </row>
    <row r="866" spans="2:12" ht="15.75">
      <c r="B866" s="48"/>
      <c r="C866" s="49"/>
      <c r="D866" s="49"/>
      <c r="E866" s="49"/>
      <c r="F866" s="49"/>
      <c r="G866" s="49"/>
      <c r="H866" s="49"/>
      <c r="I866" s="49"/>
      <c r="J866" s="49"/>
      <c r="K866" s="49"/>
      <c r="L866" s="48"/>
    </row>
    <row r="867" spans="2:12">
      <c r="B867" s="43" t="s">
        <v>111</v>
      </c>
      <c r="L867" s="59" t="s">
        <v>112</v>
      </c>
    </row>
    <row r="868" spans="2:12">
      <c r="B868" s="43" t="s">
        <v>187</v>
      </c>
      <c r="L868" s="59" t="s">
        <v>188</v>
      </c>
    </row>
    <row r="869" spans="2:12" ht="18" customHeight="1" thickBot="1">
      <c r="B869" s="37" t="s">
        <v>133</v>
      </c>
      <c r="L869" s="59" t="s">
        <v>134</v>
      </c>
    </row>
    <row r="870" spans="2:12" ht="15" thickBot="1">
      <c r="B870" s="102" t="s">
        <v>43</v>
      </c>
      <c r="C870" s="105">
        <v>2015</v>
      </c>
      <c r="D870" s="106"/>
      <c r="E870" s="107"/>
      <c r="F870" s="105">
        <v>2016</v>
      </c>
      <c r="G870" s="106"/>
      <c r="H870" s="107"/>
      <c r="I870" s="105">
        <v>2017</v>
      </c>
      <c r="J870" s="106"/>
      <c r="K870" s="107"/>
      <c r="L870" s="108" t="s">
        <v>44</v>
      </c>
    </row>
    <row r="871" spans="2:12">
      <c r="B871" s="103"/>
      <c r="C871" s="79" t="s">
        <v>8</v>
      </c>
      <c r="D871" s="79" t="s">
        <v>9</v>
      </c>
      <c r="E871" s="79" t="s">
        <v>10</v>
      </c>
      <c r="F871" s="79" t="s">
        <v>8</v>
      </c>
      <c r="G871" s="79" t="s">
        <v>9</v>
      </c>
      <c r="H871" s="80" t="s">
        <v>10</v>
      </c>
      <c r="I871" s="79" t="s">
        <v>8</v>
      </c>
      <c r="J871" s="79" t="s">
        <v>9</v>
      </c>
      <c r="K871" s="80" t="s">
        <v>10</v>
      </c>
      <c r="L871" s="109"/>
    </row>
    <row r="872" spans="2:12" ht="15" thickBot="1">
      <c r="B872" s="104"/>
      <c r="C872" s="81" t="s">
        <v>11</v>
      </c>
      <c r="D872" s="81" t="s">
        <v>12</v>
      </c>
      <c r="E872" s="81" t="s">
        <v>13</v>
      </c>
      <c r="F872" s="81" t="s">
        <v>11</v>
      </c>
      <c r="G872" s="81" t="s">
        <v>12</v>
      </c>
      <c r="H872" s="82" t="s">
        <v>13</v>
      </c>
      <c r="I872" s="81" t="s">
        <v>11</v>
      </c>
      <c r="J872" s="81" t="s">
        <v>12</v>
      </c>
      <c r="K872" s="82" t="s">
        <v>13</v>
      </c>
      <c r="L872" s="110"/>
    </row>
    <row r="873" spans="2:12">
      <c r="B873" s="83" t="s">
        <v>45</v>
      </c>
      <c r="C873" s="5"/>
      <c r="D873" s="2"/>
      <c r="E873" s="5"/>
      <c r="F873" s="5"/>
      <c r="G873" s="2"/>
      <c r="H873" s="14"/>
      <c r="I873" s="5"/>
      <c r="J873" s="2"/>
      <c r="K873" s="1"/>
      <c r="L873" s="87" t="s">
        <v>46</v>
      </c>
    </row>
    <row r="874" spans="2:12">
      <c r="B874" s="84" t="s">
        <v>47</v>
      </c>
      <c r="C874" s="6"/>
      <c r="D874" s="2"/>
      <c r="E874" s="6"/>
      <c r="F874" s="6"/>
      <c r="G874" s="2"/>
      <c r="H874" s="15"/>
      <c r="I874" s="6"/>
      <c r="J874" s="2"/>
      <c r="K874" s="15"/>
      <c r="L874" s="88" t="s">
        <v>48</v>
      </c>
    </row>
    <row r="875" spans="2:12">
      <c r="B875" s="84" t="s">
        <v>49</v>
      </c>
      <c r="C875" s="6"/>
      <c r="D875" s="2"/>
      <c r="E875" s="6"/>
      <c r="F875" s="6"/>
      <c r="G875" s="2"/>
      <c r="H875" s="15"/>
      <c r="I875" s="15"/>
      <c r="J875" s="2"/>
      <c r="K875" s="15"/>
      <c r="L875" s="88" t="s">
        <v>50</v>
      </c>
    </row>
    <row r="876" spans="2:12">
      <c r="B876" s="84" t="s">
        <v>51</v>
      </c>
      <c r="C876" s="6"/>
      <c r="D876" s="2"/>
      <c r="E876" s="6"/>
      <c r="F876" s="6"/>
      <c r="G876" s="2"/>
      <c r="H876" s="15"/>
      <c r="I876" s="6"/>
      <c r="J876" s="2"/>
      <c r="K876" s="15"/>
      <c r="L876" s="88" t="s">
        <v>52</v>
      </c>
    </row>
    <row r="877" spans="2:12">
      <c r="B877" s="84" t="s">
        <v>53</v>
      </c>
      <c r="C877" s="6"/>
      <c r="D877" s="2"/>
      <c r="E877" s="6"/>
      <c r="F877" s="6"/>
      <c r="G877" s="2"/>
      <c r="H877" s="15"/>
      <c r="I877" s="6"/>
      <c r="J877" s="2"/>
      <c r="K877" s="15"/>
      <c r="L877" s="88" t="s">
        <v>54</v>
      </c>
    </row>
    <row r="878" spans="2:12">
      <c r="B878" s="84" t="s">
        <v>55</v>
      </c>
      <c r="C878" s="6"/>
      <c r="D878" s="6"/>
      <c r="E878" s="6"/>
      <c r="F878" s="6"/>
      <c r="G878" s="6"/>
      <c r="H878" s="6"/>
      <c r="I878" s="6"/>
      <c r="J878" s="6"/>
      <c r="K878" s="6"/>
      <c r="L878" s="88" t="s">
        <v>56</v>
      </c>
    </row>
    <row r="879" spans="2:12">
      <c r="B879" s="84" t="s">
        <v>57</v>
      </c>
      <c r="C879" s="6"/>
      <c r="D879" s="6"/>
      <c r="E879" s="6"/>
      <c r="F879" s="6"/>
      <c r="G879" s="6"/>
      <c r="H879" s="6"/>
      <c r="I879" s="6"/>
      <c r="J879" s="6"/>
      <c r="K879" s="6"/>
      <c r="L879" s="88" t="s">
        <v>58</v>
      </c>
    </row>
    <row r="880" spans="2:12">
      <c r="B880" s="84" t="s">
        <v>59</v>
      </c>
      <c r="C880" s="6"/>
      <c r="D880" s="2"/>
      <c r="E880" s="6"/>
      <c r="F880" s="6"/>
      <c r="G880" s="2"/>
      <c r="H880" s="15"/>
      <c r="I880" s="6"/>
      <c r="J880" s="2"/>
      <c r="K880" s="15"/>
      <c r="L880" s="88" t="s">
        <v>60</v>
      </c>
    </row>
    <row r="881" spans="2:12">
      <c r="B881" s="84" t="s">
        <v>61</v>
      </c>
      <c r="C881" s="6"/>
      <c r="D881" s="2"/>
      <c r="E881" s="6"/>
      <c r="F881" s="6"/>
      <c r="G881" s="2"/>
      <c r="H881" s="15"/>
      <c r="I881" s="6"/>
      <c r="J881" s="2"/>
      <c r="K881" s="15"/>
      <c r="L881" s="88" t="s">
        <v>62</v>
      </c>
    </row>
    <row r="882" spans="2:12">
      <c r="B882" s="84" t="s">
        <v>63</v>
      </c>
      <c r="C882" s="6">
        <v>0.222</v>
      </c>
      <c r="D882" s="2">
        <v>2139.6396396396394</v>
      </c>
      <c r="E882" s="6">
        <v>0.47499999999999998</v>
      </c>
      <c r="F882" s="6">
        <v>1.776</v>
      </c>
      <c r="G882" s="2">
        <v>2000</v>
      </c>
      <c r="H882" s="15">
        <v>3.552</v>
      </c>
      <c r="I882" s="6">
        <v>0.13</v>
      </c>
      <c r="J882" s="2">
        <f t="shared" ref="J882:J896" si="108">K882/I882*1000</f>
        <v>2307.6923076923076</v>
      </c>
      <c r="K882" s="15">
        <v>0.3</v>
      </c>
      <c r="L882" s="88" t="s">
        <v>64</v>
      </c>
    </row>
    <row r="883" spans="2:12">
      <c r="B883" s="84" t="s">
        <v>65</v>
      </c>
      <c r="C883" s="6"/>
      <c r="D883" s="2"/>
      <c r="E883" s="6"/>
      <c r="F883" s="6"/>
      <c r="G883" s="2"/>
      <c r="H883" s="15"/>
      <c r="I883" s="6"/>
      <c r="J883" s="2"/>
      <c r="K883" s="15"/>
      <c r="L883" s="88" t="s">
        <v>66</v>
      </c>
    </row>
    <row r="884" spans="2:12">
      <c r="B884" s="84" t="s">
        <v>67</v>
      </c>
      <c r="C884" s="6">
        <v>3.4000000000000002E-2</v>
      </c>
      <c r="D884" s="2">
        <v>794.11764705882354</v>
      </c>
      <c r="E884" s="6">
        <v>2.7E-2</v>
      </c>
      <c r="F884" s="6">
        <v>3.5000000000000003E-2</v>
      </c>
      <c r="G884" s="2">
        <v>771.42857142857133</v>
      </c>
      <c r="H884" s="15">
        <v>2.7E-2</v>
      </c>
      <c r="I884" s="6">
        <v>3.5000000000000003E-2</v>
      </c>
      <c r="J884" s="2">
        <f t="shared" si="108"/>
        <v>742.85714285714278</v>
      </c>
      <c r="K884" s="15">
        <v>2.5999999999999999E-2</v>
      </c>
      <c r="L884" s="88" t="s">
        <v>68</v>
      </c>
    </row>
    <row r="885" spans="2:12">
      <c r="B885" s="84" t="s">
        <v>69</v>
      </c>
      <c r="C885" s="6">
        <v>2.0000000000000001E-4</v>
      </c>
      <c r="D885" s="2">
        <v>0</v>
      </c>
      <c r="E885" s="6"/>
      <c r="F885" s="6">
        <v>2.0000000000000001E-4</v>
      </c>
      <c r="G885" s="2"/>
      <c r="H885" s="15"/>
      <c r="I885" s="6"/>
      <c r="J885" s="2"/>
      <c r="K885" s="15"/>
      <c r="L885" s="88" t="s">
        <v>70</v>
      </c>
    </row>
    <row r="886" spans="2:12">
      <c r="B886" s="84" t="s">
        <v>71</v>
      </c>
      <c r="C886" s="6">
        <v>0</v>
      </c>
      <c r="D886" s="2"/>
      <c r="E886" s="6">
        <v>0</v>
      </c>
      <c r="F886" s="6">
        <v>0</v>
      </c>
      <c r="G886" s="2"/>
      <c r="H886" s="15">
        <v>0</v>
      </c>
      <c r="I886" s="6"/>
      <c r="J886" s="2"/>
      <c r="K886" s="15"/>
      <c r="L886" s="88" t="s">
        <v>72</v>
      </c>
    </row>
    <row r="887" spans="2:12">
      <c r="B887" s="84" t="s">
        <v>73</v>
      </c>
      <c r="C887" s="6"/>
      <c r="D887" s="6"/>
      <c r="E887" s="6"/>
      <c r="F887" s="6"/>
      <c r="G887" s="2"/>
      <c r="H887" s="15"/>
      <c r="I887" s="6"/>
      <c r="J887" s="2"/>
      <c r="K887" s="15"/>
      <c r="L887" s="88" t="s">
        <v>74</v>
      </c>
    </row>
    <row r="888" spans="2:12">
      <c r="B888" s="84" t="s">
        <v>75</v>
      </c>
      <c r="C888" s="6"/>
      <c r="D888" s="2"/>
      <c r="E888" s="6"/>
      <c r="F888" s="6"/>
      <c r="G888" s="2"/>
      <c r="H888" s="15"/>
      <c r="I888" s="6"/>
      <c r="J888" s="2"/>
      <c r="K888" s="15"/>
      <c r="L888" s="88" t="s">
        <v>76</v>
      </c>
    </row>
    <row r="889" spans="2:12">
      <c r="B889" s="84" t="s">
        <v>77</v>
      </c>
      <c r="C889" s="6"/>
      <c r="D889" s="2"/>
      <c r="E889" s="6"/>
      <c r="F889" s="6"/>
      <c r="G889" s="2"/>
      <c r="H889" s="15"/>
      <c r="I889" s="6"/>
      <c r="J889" s="2"/>
      <c r="K889" s="15"/>
      <c r="L889" s="88" t="s">
        <v>78</v>
      </c>
    </row>
    <row r="890" spans="2:12">
      <c r="B890" s="84" t="s">
        <v>79</v>
      </c>
      <c r="C890" s="6"/>
      <c r="D890" s="2"/>
      <c r="E890" s="6"/>
      <c r="F890" s="6"/>
      <c r="G890" s="2"/>
      <c r="H890" s="15"/>
      <c r="I890" s="6"/>
      <c r="J890" s="2"/>
      <c r="K890" s="15"/>
      <c r="L890" s="88" t="s">
        <v>80</v>
      </c>
    </row>
    <row r="891" spans="2:12">
      <c r="B891" s="84" t="s">
        <v>81</v>
      </c>
      <c r="C891" s="6">
        <v>14.236319999999999</v>
      </c>
      <c r="D891" s="2">
        <v>3278.3050676017397</v>
      </c>
      <c r="E891" s="6">
        <v>46.670999999999999</v>
      </c>
      <c r="F891" s="6">
        <v>13.475</v>
      </c>
      <c r="G891" s="2">
        <f>H891/F891*1000</f>
        <v>3351.7625231910947</v>
      </c>
      <c r="H891" s="15">
        <v>45.164999999999999</v>
      </c>
      <c r="I891" s="6">
        <v>12.879</v>
      </c>
      <c r="J891" s="2">
        <f t="shared" si="108"/>
        <v>2983.6943862101093</v>
      </c>
      <c r="K891" s="15">
        <v>38.427</v>
      </c>
      <c r="L891" s="88" t="s">
        <v>82</v>
      </c>
    </row>
    <row r="892" spans="2:12">
      <c r="B892" s="84" t="s">
        <v>83</v>
      </c>
      <c r="C892" s="6">
        <v>1</v>
      </c>
      <c r="D892" s="2">
        <v>1000</v>
      </c>
      <c r="E892" s="6">
        <v>1</v>
      </c>
      <c r="F892" s="6">
        <v>1</v>
      </c>
      <c r="G892" s="2">
        <v>1000</v>
      </c>
      <c r="H892" s="15">
        <v>1</v>
      </c>
      <c r="I892" s="6">
        <v>0.70299999999999996</v>
      </c>
      <c r="J892" s="2">
        <f t="shared" si="108"/>
        <v>965.8605974395449</v>
      </c>
      <c r="K892" s="15">
        <v>0.67900000000000005</v>
      </c>
      <c r="L892" s="88" t="s">
        <v>84</v>
      </c>
    </row>
    <row r="893" spans="2:12">
      <c r="B893" s="84" t="s">
        <v>85</v>
      </c>
      <c r="C893" s="6"/>
      <c r="D893" s="2"/>
      <c r="E893" s="6"/>
      <c r="F893" s="6"/>
      <c r="G893" s="2"/>
      <c r="H893" s="15"/>
      <c r="I893" s="6"/>
      <c r="J893" s="2"/>
      <c r="K893" s="15"/>
      <c r="L893" s="88" t="s">
        <v>86</v>
      </c>
    </row>
    <row r="894" spans="2:12" ht="15" thickBot="1">
      <c r="B894" s="85" t="s">
        <v>87</v>
      </c>
      <c r="C894" s="16"/>
      <c r="D894" s="2"/>
      <c r="E894" s="16"/>
      <c r="F894" s="16"/>
      <c r="G894" s="2"/>
      <c r="H894" s="17"/>
      <c r="I894" s="16"/>
      <c r="J894" s="2"/>
      <c r="K894" s="17"/>
      <c r="L894" s="89" t="s">
        <v>88</v>
      </c>
    </row>
    <row r="895" spans="2:12" ht="16.5" thickBot="1">
      <c r="B895" s="86" t="s">
        <v>383</v>
      </c>
      <c r="C895" s="90">
        <f>SUM(C873:C894)</f>
        <v>15.492519999999999</v>
      </c>
      <c r="D895" s="90">
        <f t="shared" ref="D895" si="109">E895/C895*1000</f>
        <v>3109.4360375200422</v>
      </c>
      <c r="E895" s="90">
        <f>SUM(E873:E894)</f>
        <v>48.173000000000002</v>
      </c>
      <c r="F895" s="90">
        <f>SUM(F873:F894)</f>
        <v>16.286200000000001</v>
      </c>
      <c r="G895" s="90">
        <f t="shared" ref="G895" si="110">H895/F895*1000</f>
        <v>3054.365045253036</v>
      </c>
      <c r="H895" s="90">
        <f>SUM(H873:H894)</f>
        <v>49.744</v>
      </c>
      <c r="I895" s="90">
        <f>SUM(I873:I894)</f>
        <v>13.746999999999998</v>
      </c>
      <c r="J895" s="90">
        <f t="shared" si="108"/>
        <v>2868.407652578745</v>
      </c>
      <c r="K895" s="90">
        <f>SUM(K873:K894)</f>
        <v>39.432000000000002</v>
      </c>
      <c r="L895" s="86" t="s">
        <v>385</v>
      </c>
    </row>
    <row r="896" spans="2:12" ht="16.5" thickBot="1">
      <c r="B896" s="86" t="s">
        <v>384</v>
      </c>
      <c r="C896" s="90">
        <v>120791.447</v>
      </c>
      <c r="D896" s="90">
        <f>E896/C896*1000</f>
        <v>2675.6505119108306</v>
      </c>
      <c r="E896" s="90">
        <v>323195.69699999999</v>
      </c>
      <c r="F896" s="90">
        <v>121848.23699999999</v>
      </c>
      <c r="G896" s="90">
        <f>H896/F896*1000</f>
        <v>2753.4969833006285</v>
      </c>
      <c r="H896" s="90">
        <v>335508.75300000003</v>
      </c>
      <c r="I896" s="90">
        <v>123551.14599999999</v>
      </c>
      <c r="J896" s="90">
        <f t="shared" si="108"/>
        <v>2854.2312994814311</v>
      </c>
      <c r="K896" s="90">
        <v>352643.54800000001</v>
      </c>
      <c r="L896" s="86" t="s">
        <v>382</v>
      </c>
    </row>
    <row r="897" spans="2:12" ht="15.75">
      <c r="B897" s="48"/>
      <c r="C897" s="49"/>
      <c r="D897" s="49"/>
      <c r="E897" s="49"/>
      <c r="F897" s="49"/>
      <c r="G897" s="49"/>
      <c r="H897" s="49"/>
      <c r="I897" s="49"/>
      <c r="J897" s="49"/>
      <c r="K897" s="49"/>
      <c r="L897" s="48"/>
    </row>
    <row r="898" spans="2:12">
      <c r="B898" s="43" t="s">
        <v>113</v>
      </c>
      <c r="L898" s="59" t="s">
        <v>114</v>
      </c>
    </row>
    <row r="899" spans="2:12">
      <c r="B899" s="43" t="s">
        <v>190</v>
      </c>
      <c r="L899" s="59" t="s">
        <v>471</v>
      </c>
    </row>
    <row r="900" spans="2:12" ht="21.75" customHeight="1" thickBot="1">
      <c r="B900" s="37" t="s">
        <v>133</v>
      </c>
      <c r="L900" s="59" t="s">
        <v>134</v>
      </c>
    </row>
    <row r="901" spans="2:12" ht="15" thickBot="1">
      <c r="B901" s="102" t="s">
        <v>43</v>
      </c>
      <c r="C901" s="105">
        <v>2015</v>
      </c>
      <c r="D901" s="106"/>
      <c r="E901" s="107"/>
      <c r="F901" s="105">
        <v>2016</v>
      </c>
      <c r="G901" s="106"/>
      <c r="H901" s="107"/>
      <c r="I901" s="105">
        <v>2017</v>
      </c>
      <c r="J901" s="106"/>
      <c r="K901" s="107"/>
      <c r="L901" s="108" t="s">
        <v>44</v>
      </c>
    </row>
    <row r="902" spans="2:12">
      <c r="B902" s="103"/>
      <c r="C902" s="79" t="s">
        <v>8</v>
      </c>
      <c r="D902" s="79" t="s">
        <v>9</v>
      </c>
      <c r="E902" s="79" t="s">
        <v>10</v>
      </c>
      <c r="F902" s="79" t="s">
        <v>8</v>
      </c>
      <c r="G902" s="79" t="s">
        <v>9</v>
      </c>
      <c r="H902" s="80" t="s">
        <v>10</v>
      </c>
      <c r="I902" s="79" t="s">
        <v>8</v>
      </c>
      <c r="J902" s="79" t="s">
        <v>9</v>
      </c>
      <c r="K902" s="80" t="s">
        <v>10</v>
      </c>
      <c r="L902" s="109"/>
    </row>
    <row r="903" spans="2:12" ht="15" thickBot="1">
      <c r="B903" s="104"/>
      <c r="C903" s="81" t="s">
        <v>11</v>
      </c>
      <c r="D903" s="81" t="s">
        <v>12</v>
      </c>
      <c r="E903" s="81" t="s">
        <v>13</v>
      </c>
      <c r="F903" s="81" t="s">
        <v>11</v>
      </c>
      <c r="G903" s="81" t="s">
        <v>12</v>
      </c>
      <c r="H903" s="82" t="s">
        <v>13</v>
      </c>
      <c r="I903" s="81" t="s">
        <v>11</v>
      </c>
      <c r="J903" s="81" t="s">
        <v>12</v>
      </c>
      <c r="K903" s="82" t="s">
        <v>13</v>
      </c>
      <c r="L903" s="110"/>
    </row>
    <row r="904" spans="2:12">
      <c r="B904" s="83" t="s">
        <v>45</v>
      </c>
      <c r="C904" s="5"/>
      <c r="D904" s="2"/>
      <c r="E904" s="5"/>
      <c r="F904" s="5"/>
      <c r="G904" s="2"/>
      <c r="H904" s="14"/>
      <c r="I904" s="5"/>
      <c r="J904" s="2"/>
      <c r="K904" s="1"/>
      <c r="L904" s="87" t="s">
        <v>46</v>
      </c>
    </row>
    <row r="905" spans="2:12">
      <c r="B905" s="84" t="s">
        <v>47</v>
      </c>
      <c r="C905" s="6"/>
      <c r="D905" s="2"/>
      <c r="E905" s="6"/>
      <c r="F905" s="6"/>
      <c r="G905" s="2"/>
      <c r="H905" s="15"/>
      <c r="I905" s="6"/>
      <c r="J905" s="2"/>
      <c r="K905" s="15"/>
      <c r="L905" s="88" t="s">
        <v>48</v>
      </c>
    </row>
    <row r="906" spans="2:12">
      <c r="B906" s="84" t="s">
        <v>49</v>
      </c>
      <c r="C906" s="6"/>
      <c r="D906" s="2"/>
      <c r="E906" s="6"/>
      <c r="F906" s="6"/>
      <c r="G906" s="2"/>
      <c r="H906" s="15"/>
      <c r="I906" s="15"/>
      <c r="J906" s="2"/>
      <c r="K906" s="15"/>
      <c r="L906" s="88" t="s">
        <v>50</v>
      </c>
    </row>
    <row r="907" spans="2:12">
      <c r="B907" s="84" t="s">
        <v>51</v>
      </c>
      <c r="C907" s="6">
        <v>3.044</v>
      </c>
      <c r="D907" s="2">
        <v>654.07358738501978</v>
      </c>
      <c r="E907" s="6">
        <v>1.9910000000000001</v>
      </c>
      <c r="F907" s="6">
        <v>2.8159999999999998</v>
      </c>
      <c r="G907" s="2">
        <v>629.61647727272725</v>
      </c>
      <c r="H907" s="15">
        <v>1.7729999999999999</v>
      </c>
      <c r="I907" s="6">
        <v>2.3879999999999999</v>
      </c>
      <c r="J907" s="2">
        <f t="shared" ref="J907:J927" si="111">K907/I907*1000</f>
        <v>612.22780569514237</v>
      </c>
      <c r="K907" s="15">
        <v>1.462</v>
      </c>
      <c r="L907" s="88" t="s">
        <v>52</v>
      </c>
    </row>
    <row r="908" spans="2:12">
      <c r="B908" s="84" t="s">
        <v>53</v>
      </c>
      <c r="C908" s="6">
        <v>0.27900000000000003</v>
      </c>
      <c r="D908" s="2">
        <v>293.90681003584228</v>
      </c>
      <c r="E908" s="6">
        <v>8.2000000000000003E-2</v>
      </c>
      <c r="F908" s="6">
        <v>0.26700000000000002</v>
      </c>
      <c r="G908" s="2">
        <v>2921.3483146067415</v>
      </c>
      <c r="H908" s="15">
        <v>0.78</v>
      </c>
      <c r="I908" s="6">
        <v>0.26600000000000001</v>
      </c>
      <c r="J908" s="2">
        <f t="shared" si="111"/>
        <v>293.23308270676688</v>
      </c>
      <c r="K908" s="15">
        <v>7.8E-2</v>
      </c>
      <c r="L908" s="88" t="s">
        <v>54</v>
      </c>
    </row>
    <row r="909" spans="2:12">
      <c r="B909" s="84" t="s">
        <v>55</v>
      </c>
      <c r="C909" s="6"/>
      <c r="D909" s="6"/>
      <c r="E909" s="6"/>
      <c r="F909" s="6"/>
      <c r="G909" s="6"/>
      <c r="H909" s="6"/>
      <c r="I909" s="6"/>
      <c r="J909" s="6"/>
      <c r="K909" s="6"/>
      <c r="L909" s="88" t="s">
        <v>56</v>
      </c>
    </row>
    <row r="910" spans="2:12">
      <c r="B910" s="84" t="s">
        <v>57</v>
      </c>
      <c r="C910" s="6"/>
      <c r="D910" s="6"/>
      <c r="E910" s="6"/>
      <c r="F910" s="6"/>
      <c r="G910" s="6"/>
      <c r="H910" s="6"/>
      <c r="I910" s="6"/>
      <c r="J910" s="6"/>
      <c r="K910" s="6"/>
      <c r="L910" s="88" t="s">
        <v>58</v>
      </c>
    </row>
    <row r="911" spans="2:12">
      <c r="B911" s="84" t="s">
        <v>59</v>
      </c>
      <c r="C911" s="6"/>
      <c r="D911" s="2"/>
      <c r="E911" s="6"/>
      <c r="F911" s="6"/>
      <c r="G911" s="2"/>
      <c r="H911" s="15"/>
      <c r="I911" s="6"/>
      <c r="J911" s="2"/>
      <c r="K911" s="15"/>
      <c r="L911" s="88" t="s">
        <v>60</v>
      </c>
    </row>
    <row r="912" spans="2:12">
      <c r="B912" s="84" t="s">
        <v>61</v>
      </c>
      <c r="C912" s="6">
        <v>85.68</v>
      </c>
      <c r="D912" s="2">
        <f>E912/C912*1000</f>
        <v>1531.2791783380014</v>
      </c>
      <c r="E912" s="6">
        <v>131.19999999999999</v>
      </c>
      <c r="F912" s="6">
        <v>72.2</v>
      </c>
      <c r="G912" s="2">
        <f>H912/F912*1000</f>
        <v>2354.5706371191131</v>
      </c>
      <c r="H912" s="15">
        <v>170</v>
      </c>
      <c r="I912" s="6">
        <v>68</v>
      </c>
      <c r="J912" s="2">
        <f t="shared" si="111"/>
        <v>1694.1029411764705</v>
      </c>
      <c r="K912" s="15">
        <v>115.199</v>
      </c>
      <c r="L912" s="88" t="s">
        <v>62</v>
      </c>
    </row>
    <row r="913" spans="2:12">
      <c r="B913" s="84" t="s">
        <v>63</v>
      </c>
      <c r="C913" s="6">
        <v>153.47300000000001</v>
      </c>
      <c r="D913" s="2">
        <v>3791.2206055788311</v>
      </c>
      <c r="E913" s="6">
        <v>581.85</v>
      </c>
      <c r="F913" s="6">
        <v>127.863</v>
      </c>
      <c r="G913" s="2">
        <v>3736.4131922448246</v>
      </c>
      <c r="H913" s="15">
        <v>477.74900000000002</v>
      </c>
      <c r="I913" s="6">
        <v>119.768</v>
      </c>
      <c r="J913" s="2">
        <f t="shared" si="111"/>
        <v>3685.809231180282</v>
      </c>
      <c r="K913" s="15">
        <v>441.44200000000001</v>
      </c>
      <c r="L913" s="88" t="s">
        <v>64</v>
      </c>
    </row>
    <row r="914" spans="2:12">
      <c r="B914" s="84" t="s">
        <v>65</v>
      </c>
      <c r="C914" s="6">
        <v>17.699000000000002</v>
      </c>
      <c r="D914" s="2">
        <v>398.89259280185314</v>
      </c>
      <c r="E914" s="6">
        <v>7.06</v>
      </c>
      <c r="F914" s="6">
        <v>17.731999999999999</v>
      </c>
      <c r="G914" s="2">
        <v>404.63568689375143</v>
      </c>
      <c r="H914" s="15">
        <v>7.1749999999999998</v>
      </c>
      <c r="I914" s="6">
        <v>17.872</v>
      </c>
      <c r="J914" s="2">
        <f t="shared" si="111"/>
        <v>403.87197851387646</v>
      </c>
      <c r="K914" s="15">
        <v>7.218</v>
      </c>
      <c r="L914" s="88" t="s">
        <v>66</v>
      </c>
    </row>
    <row r="915" spans="2:12">
      <c r="B915" s="84" t="s">
        <v>67</v>
      </c>
      <c r="C915" s="6">
        <v>15.071999999999999</v>
      </c>
      <c r="D915" s="2">
        <v>2511.6772823779193</v>
      </c>
      <c r="E915" s="6">
        <v>37.856000000000002</v>
      </c>
      <c r="F915" s="6">
        <v>11.863</v>
      </c>
      <c r="G915" s="2">
        <v>2627.3286689707493</v>
      </c>
      <c r="H915" s="15">
        <v>31.167999999999999</v>
      </c>
      <c r="I915" s="6">
        <v>0.217</v>
      </c>
      <c r="J915" s="2">
        <f t="shared" si="111"/>
        <v>396.31336405529947</v>
      </c>
      <c r="K915" s="15">
        <v>8.5999999999999993E-2</v>
      </c>
      <c r="L915" s="88" t="s">
        <v>68</v>
      </c>
    </row>
    <row r="916" spans="2:12">
      <c r="B916" s="84" t="s">
        <v>69</v>
      </c>
      <c r="C916" s="6"/>
      <c r="D916" s="2"/>
      <c r="E916" s="6"/>
      <c r="F916" s="6"/>
      <c r="G916" s="2"/>
      <c r="H916" s="15"/>
      <c r="I916" s="6"/>
      <c r="J916" s="2"/>
      <c r="K916" s="15"/>
      <c r="L916" s="88" t="s">
        <v>70</v>
      </c>
    </row>
    <row r="917" spans="2:12">
      <c r="B917" s="84" t="s">
        <v>71</v>
      </c>
      <c r="C917" s="6"/>
      <c r="D917" s="2"/>
      <c r="E917" s="6"/>
      <c r="F917" s="6"/>
      <c r="G917" s="2"/>
      <c r="H917" s="15"/>
      <c r="I917" s="6"/>
      <c r="J917" s="2"/>
      <c r="K917" s="15"/>
      <c r="L917" s="88" t="s">
        <v>72</v>
      </c>
    </row>
    <row r="918" spans="2:12">
      <c r="B918" s="84" t="s">
        <v>73</v>
      </c>
      <c r="C918" s="6"/>
      <c r="D918" s="6"/>
      <c r="E918" s="6"/>
      <c r="F918" s="6"/>
      <c r="G918" s="2"/>
      <c r="H918" s="15"/>
      <c r="I918" s="6"/>
      <c r="J918" s="2"/>
      <c r="K918" s="15"/>
      <c r="L918" s="88" t="s">
        <v>74</v>
      </c>
    </row>
    <row r="919" spans="2:12">
      <c r="B919" s="84" t="s">
        <v>75</v>
      </c>
      <c r="C919" s="6"/>
      <c r="D919" s="2"/>
      <c r="E919" s="6"/>
      <c r="F919" s="6"/>
      <c r="G919" s="2"/>
      <c r="H919" s="15"/>
      <c r="I919" s="6"/>
      <c r="J919" s="2"/>
      <c r="K919" s="15"/>
      <c r="L919" s="88" t="s">
        <v>76</v>
      </c>
    </row>
    <row r="920" spans="2:12">
      <c r="B920" s="84" t="s">
        <v>77</v>
      </c>
      <c r="C920" s="6"/>
      <c r="D920" s="2"/>
      <c r="E920" s="6"/>
      <c r="F920" s="6"/>
      <c r="G920" s="2"/>
      <c r="H920" s="15"/>
      <c r="I920" s="6"/>
      <c r="J920" s="2"/>
      <c r="K920" s="15"/>
      <c r="L920" s="88" t="s">
        <v>78</v>
      </c>
    </row>
    <row r="921" spans="2:12">
      <c r="B921" s="84" t="s">
        <v>79</v>
      </c>
      <c r="C921" s="6"/>
      <c r="D921" s="2"/>
      <c r="E921" s="6"/>
      <c r="F921" s="6"/>
      <c r="G921" s="2"/>
      <c r="H921" s="15"/>
      <c r="I921" s="6"/>
      <c r="J921" s="2"/>
      <c r="K921" s="15"/>
      <c r="L921" s="88" t="s">
        <v>80</v>
      </c>
    </row>
    <row r="922" spans="2:12">
      <c r="B922" s="84" t="s">
        <v>81</v>
      </c>
      <c r="C922" s="6">
        <v>56.96</v>
      </c>
      <c r="D922" s="2">
        <f>E922/C922*1000</f>
        <v>1182.4438202247193</v>
      </c>
      <c r="E922" s="6">
        <v>67.352000000000004</v>
      </c>
      <c r="F922" s="6">
        <v>60.558999999999997</v>
      </c>
      <c r="G922" s="2">
        <f>H922/F922*1000</f>
        <v>1149.0282204131511</v>
      </c>
      <c r="H922" s="15">
        <v>69.584000000000003</v>
      </c>
      <c r="I922" s="6">
        <v>97.207999999999998</v>
      </c>
      <c r="J922" s="2">
        <f t="shared" si="111"/>
        <v>1154.4317340136613</v>
      </c>
      <c r="K922" s="15">
        <v>112.22</v>
      </c>
      <c r="L922" s="88" t="s">
        <v>82</v>
      </c>
    </row>
    <row r="923" spans="2:12">
      <c r="B923" s="84" t="s">
        <v>83</v>
      </c>
      <c r="C923" s="6">
        <v>0.105</v>
      </c>
      <c r="D923" s="2">
        <v>2076.1904761904761</v>
      </c>
      <c r="E923" s="6">
        <v>0.218</v>
      </c>
      <c r="F923" s="6">
        <v>0.121</v>
      </c>
      <c r="G923" s="2">
        <v>2107.4380165289258</v>
      </c>
      <c r="H923" s="15">
        <v>0.255</v>
      </c>
      <c r="I923" s="6">
        <v>0.14199999999999999</v>
      </c>
      <c r="J923" s="2">
        <f t="shared" si="111"/>
        <v>2126.7605633802818</v>
      </c>
      <c r="K923" s="15">
        <v>0.30199999999999999</v>
      </c>
      <c r="L923" s="88" t="s">
        <v>84</v>
      </c>
    </row>
    <row r="924" spans="2:12">
      <c r="B924" s="84" t="s">
        <v>85</v>
      </c>
      <c r="C924" s="6"/>
      <c r="D924" s="2"/>
      <c r="E924" s="6"/>
      <c r="F924" s="6"/>
      <c r="G924" s="2"/>
      <c r="H924" s="15"/>
      <c r="I924" s="6"/>
      <c r="J924" s="2"/>
      <c r="K924" s="15"/>
      <c r="L924" s="88" t="s">
        <v>86</v>
      </c>
    </row>
    <row r="925" spans="2:12" ht="15" thickBot="1">
      <c r="B925" s="85" t="s">
        <v>87</v>
      </c>
      <c r="C925" s="16">
        <v>12.938000000000001</v>
      </c>
      <c r="D925" s="2">
        <v>1070.4900293708454</v>
      </c>
      <c r="E925" s="16">
        <v>13.85</v>
      </c>
      <c r="F925" s="16">
        <v>14.723000000000001</v>
      </c>
      <c r="G925" s="2">
        <v>1292.1279630510085</v>
      </c>
      <c r="H925" s="17">
        <v>19.024000000000001</v>
      </c>
      <c r="I925" s="16">
        <v>9.7479999999999993</v>
      </c>
      <c r="J925" s="2">
        <f t="shared" si="111"/>
        <v>1261.4895363151418</v>
      </c>
      <c r="K925" s="17">
        <v>12.297000000000001</v>
      </c>
      <c r="L925" s="89" t="s">
        <v>88</v>
      </c>
    </row>
    <row r="926" spans="2:12" ht="16.5" thickBot="1">
      <c r="B926" s="86" t="s">
        <v>383</v>
      </c>
      <c r="C926" s="90">
        <f>SUM(C904:C925)</f>
        <v>345.25</v>
      </c>
      <c r="D926" s="90">
        <f t="shared" ref="D926" si="112">E926/C926*1000</f>
        <v>2437.2454742939899</v>
      </c>
      <c r="E926" s="90">
        <f>SUM(E904:E925)</f>
        <v>841.45899999999995</v>
      </c>
      <c r="F926" s="90">
        <f>SUM(F904:F925)</f>
        <v>308.14400000000001</v>
      </c>
      <c r="G926" s="90">
        <f t="shared" ref="G926" si="113">H926/F926*1000</f>
        <v>2523.1969468819771</v>
      </c>
      <c r="H926" s="90">
        <f>SUM(H904:H925)</f>
        <v>777.50800000000004</v>
      </c>
      <c r="I926" s="90">
        <f>SUM(I904:I925)</f>
        <v>315.60899999999998</v>
      </c>
      <c r="J926" s="90">
        <f t="shared" si="111"/>
        <v>2187.2126587011148</v>
      </c>
      <c r="K926" s="90">
        <f>SUM(K904:K925)</f>
        <v>690.30400000000009</v>
      </c>
      <c r="L926" s="86" t="s">
        <v>385</v>
      </c>
    </row>
    <row r="927" spans="2:12" ht="16.5" thickBot="1">
      <c r="B927" s="86" t="s">
        <v>384</v>
      </c>
      <c r="C927" s="90">
        <v>31744.784</v>
      </c>
      <c r="D927" s="90">
        <f>E927/C927*1000</f>
        <v>2091.0412242842795</v>
      </c>
      <c r="E927" s="90">
        <v>66379.652000000002</v>
      </c>
      <c r="F927" s="90">
        <v>30254.899000000001</v>
      </c>
      <c r="G927" s="90">
        <f>H927/F927*1000</f>
        <v>2243.6278171016202</v>
      </c>
      <c r="H927" s="90">
        <v>67880.732999999993</v>
      </c>
      <c r="I927" s="90">
        <v>32979.14</v>
      </c>
      <c r="J927" s="90">
        <f t="shared" si="111"/>
        <v>2254.5405671585127</v>
      </c>
      <c r="K927" s="90">
        <v>74352.808999999994</v>
      </c>
      <c r="L927" s="86" t="s">
        <v>382</v>
      </c>
    </row>
    <row r="928" spans="2:12" ht="15.75">
      <c r="B928" s="48"/>
      <c r="L928" s="48"/>
    </row>
    <row r="929" spans="2:12">
      <c r="B929" s="43" t="s">
        <v>116</v>
      </c>
      <c r="C929" s="63"/>
      <c r="L929" s="45" t="s">
        <v>117</v>
      </c>
    </row>
    <row r="930" spans="2:12" ht="22.5" customHeight="1">
      <c r="B930" s="43" t="s">
        <v>192</v>
      </c>
      <c r="L930" s="46" t="s">
        <v>193</v>
      </c>
    </row>
    <row r="931" spans="2:12" ht="18.75" customHeight="1" thickBot="1">
      <c r="B931" s="37" t="s">
        <v>133</v>
      </c>
      <c r="J931" s="37"/>
      <c r="K931" s="37"/>
      <c r="L931" s="37" t="s">
        <v>134</v>
      </c>
    </row>
    <row r="932" spans="2:12" ht="15" thickBot="1">
      <c r="B932" s="102" t="s">
        <v>43</v>
      </c>
      <c r="C932" s="105">
        <v>2015</v>
      </c>
      <c r="D932" s="106"/>
      <c r="E932" s="107"/>
      <c r="F932" s="105">
        <v>2016</v>
      </c>
      <c r="G932" s="106"/>
      <c r="H932" s="107"/>
      <c r="I932" s="105">
        <v>2017</v>
      </c>
      <c r="J932" s="106"/>
      <c r="K932" s="107"/>
      <c r="L932" s="108" t="s">
        <v>44</v>
      </c>
    </row>
    <row r="933" spans="2:12">
      <c r="B933" s="103"/>
      <c r="C933" s="79" t="s">
        <v>8</v>
      </c>
      <c r="D933" s="79" t="s">
        <v>9</v>
      </c>
      <c r="E933" s="79" t="s">
        <v>10</v>
      </c>
      <c r="F933" s="79" t="s">
        <v>8</v>
      </c>
      <c r="G933" s="79" t="s">
        <v>9</v>
      </c>
      <c r="H933" s="80" t="s">
        <v>10</v>
      </c>
      <c r="I933" s="79" t="s">
        <v>8</v>
      </c>
      <c r="J933" s="79" t="s">
        <v>9</v>
      </c>
      <c r="K933" s="80" t="s">
        <v>10</v>
      </c>
      <c r="L933" s="109"/>
    </row>
    <row r="934" spans="2:12" ht="15" thickBot="1">
      <c r="B934" s="104"/>
      <c r="C934" s="81" t="s">
        <v>11</v>
      </c>
      <c r="D934" s="81" t="s">
        <v>12</v>
      </c>
      <c r="E934" s="81" t="s">
        <v>13</v>
      </c>
      <c r="F934" s="81" t="s">
        <v>11</v>
      </c>
      <c r="G934" s="81" t="s">
        <v>12</v>
      </c>
      <c r="H934" s="82" t="s">
        <v>13</v>
      </c>
      <c r="I934" s="81" t="s">
        <v>11</v>
      </c>
      <c r="J934" s="81" t="s">
        <v>12</v>
      </c>
      <c r="K934" s="82" t="s">
        <v>13</v>
      </c>
      <c r="L934" s="110"/>
    </row>
    <row r="935" spans="2:12">
      <c r="B935" s="83" t="s">
        <v>45</v>
      </c>
      <c r="C935" s="5"/>
      <c r="D935" s="2"/>
      <c r="E935" s="5"/>
      <c r="F935" s="5"/>
      <c r="G935" s="2"/>
      <c r="H935" s="14"/>
      <c r="I935" s="5"/>
      <c r="J935" s="2"/>
      <c r="K935" s="1"/>
      <c r="L935" s="87" t="s">
        <v>46</v>
      </c>
    </row>
    <row r="936" spans="2:12">
      <c r="B936" s="84" t="s">
        <v>47</v>
      </c>
      <c r="C936" s="6"/>
      <c r="D936" s="2"/>
      <c r="E936" s="6"/>
      <c r="F936" s="6"/>
      <c r="G936" s="2"/>
      <c r="H936" s="15"/>
      <c r="I936" s="6"/>
      <c r="J936" s="2"/>
      <c r="K936" s="15"/>
      <c r="L936" s="88" t="s">
        <v>48</v>
      </c>
    </row>
    <row r="937" spans="2:12">
      <c r="B937" s="84" t="s">
        <v>49</v>
      </c>
      <c r="C937" s="6"/>
      <c r="D937" s="2"/>
      <c r="E937" s="6"/>
      <c r="F937" s="6"/>
      <c r="G937" s="2"/>
      <c r="H937" s="15"/>
      <c r="I937" s="15"/>
      <c r="J937" s="2"/>
      <c r="K937" s="15"/>
      <c r="L937" s="88" t="s">
        <v>50</v>
      </c>
    </row>
    <row r="938" spans="2:12">
      <c r="B938" s="84" t="s">
        <v>51</v>
      </c>
      <c r="C938" s="6"/>
      <c r="D938" s="2"/>
      <c r="E938" s="6"/>
      <c r="F938" s="6"/>
      <c r="G938" s="2"/>
      <c r="H938" s="15"/>
      <c r="I938" s="6"/>
      <c r="J938" s="2"/>
      <c r="K938" s="15"/>
      <c r="L938" s="88" t="s">
        <v>52</v>
      </c>
    </row>
    <row r="939" spans="2:12">
      <c r="B939" s="84" t="s">
        <v>53</v>
      </c>
      <c r="C939" s="6"/>
      <c r="D939" s="2"/>
      <c r="E939" s="6"/>
      <c r="F939" s="6"/>
      <c r="G939" s="2"/>
      <c r="H939" s="15"/>
      <c r="I939" s="6"/>
      <c r="J939" s="2"/>
      <c r="K939" s="15"/>
      <c r="L939" s="88" t="s">
        <v>54</v>
      </c>
    </row>
    <row r="940" spans="2:12">
      <c r="B940" s="84" t="s">
        <v>55</v>
      </c>
      <c r="C940" s="6"/>
      <c r="D940" s="6"/>
      <c r="E940" s="6"/>
      <c r="F940" s="6"/>
      <c r="G940" s="6"/>
      <c r="H940" s="6"/>
      <c r="I940" s="6"/>
      <c r="J940" s="6"/>
      <c r="K940" s="6"/>
      <c r="L940" s="88" t="s">
        <v>56</v>
      </c>
    </row>
    <row r="941" spans="2:12">
      <c r="B941" s="84" t="s">
        <v>57</v>
      </c>
      <c r="C941" s="6"/>
      <c r="D941" s="6"/>
      <c r="E941" s="6"/>
      <c r="F941" s="6"/>
      <c r="G941" s="6"/>
      <c r="H941" s="6"/>
      <c r="I941" s="6"/>
      <c r="J941" s="6"/>
      <c r="K941" s="6"/>
      <c r="L941" s="88" t="s">
        <v>58</v>
      </c>
    </row>
    <row r="942" spans="2:12">
      <c r="B942" s="84" t="s">
        <v>59</v>
      </c>
      <c r="C942" s="6"/>
      <c r="D942" s="2"/>
      <c r="E942" s="6"/>
      <c r="F942" s="6"/>
      <c r="G942" s="2"/>
      <c r="H942" s="15"/>
      <c r="I942" s="6"/>
      <c r="J942" s="2"/>
      <c r="K942" s="15"/>
      <c r="L942" s="88" t="s">
        <v>60</v>
      </c>
    </row>
    <row r="943" spans="2:12">
      <c r="B943" s="84" t="s">
        <v>61</v>
      </c>
      <c r="C943" s="6"/>
      <c r="D943" s="2"/>
      <c r="E943" s="6"/>
      <c r="F943" s="6"/>
      <c r="G943" s="2"/>
      <c r="H943" s="15"/>
      <c r="I943" s="6">
        <v>26.073</v>
      </c>
      <c r="J943" s="2">
        <f t="shared" ref="J943:J958" si="114">K943/I943*1000</f>
        <v>364.36160012273234</v>
      </c>
      <c r="K943" s="15">
        <v>9.5</v>
      </c>
      <c r="L943" s="88" t="s">
        <v>62</v>
      </c>
    </row>
    <row r="944" spans="2:12">
      <c r="B944" s="84" t="s">
        <v>63</v>
      </c>
      <c r="C944" s="6">
        <v>0.63900000000000001</v>
      </c>
      <c r="D944" s="2">
        <v>2366.1971830985917</v>
      </c>
      <c r="E944" s="6">
        <v>1.512</v>
      </c>
      <c r="F944" s="6">
        <v>0.66</v>
      </c>
      <c r="G944" s="2">
        <f>H944/F944*1000</f>
        <v>2415.151515151515</v>
      </c>
      <c r="H944" s="15">
        <v>1.5940000000000001</v>
      </c>
      <c r="I944" s="6">
        <v>0.66</v>
      </c>
      <c r="J944" s="2">
        <f t="shared" si="114"/>
        <v>2424.2424242424245</v>
      </c>
      <c r="K944" s="15">
        <v>1.6</v>
      </c>
      <c r="L944" s="88" t="s">
        <v>64</v>
      </c>
    </row>
    <row r="945" spans="2:12">
      <c r="B945" s="84" t="s">
        <v>65</v>
      </c>
      <c r="C945" s="6"/>
      <c r="D945" s="2"/>
      <c r="E945" s="6"/>
      <c r="F945" s="6"/>
      <c r="G945" s="2"/>
      <c r="H945" s="15"/>
      <c r="I945" s="6"/>
      <c r="J945" s="2"/>
      <c r="K945" s="15"/>
      <c r="L945" s="88" t="s">
        <v>66</v>
      </c>
    </row>
    <row r="946" spans="2:12">
      <c r="B946" s="84" t="s">
        <v>67</v>
      </c>
      <c r="C946" s="6"/>
      <c r="D946" s="2"/>
      <c r="E946" s="6"/>
      <c r="F946" s="6"/>
      <c r="G946" s="2"/>
      <c r="H946" s="15"/>
      <c r="I946" s="6"/>
      <c r="J946" s="2"/>
      <c r="K946" s="15"/>
      <c r="L946" s="88" t="s">
        <v>68</v>
      </c>
    </row>
    <row r="947" spans="2:12">
      <c r="B947" s="84" t="s">
        <v>69</v>
      </c>
      <c r="C947" s="6"/>
      <c r="D947" s="2"/>
      <c r="E947" s="6"/>
      <c r="F947" s="6"/>
      <c r="G947" s="2"/>
      <c r="H947" s="15"/>
      <c r="I947" s="6"/>
      <c r="J947" s="2"/>
      <c r="K947" s="15"/>
      <c r="L947" s="88" t="s">
        <v>70</v>
      </c>
    </row>
    <row r="948" spans="2:12">
      <c r="B948" s="84" t="s">
        <v>71</v>
      </c>
      <c r="C948" s="6"/>
      <c r="D948" s="2"/>
      <c r="E948" s="6"/>
      <c r="F948" s="6"/>
      <c r="G948" s="2"/>
      <c r="H948" s="15"/>
      <c r="I948" s="6">
        <v>2.4E-2</v>
      </c>
      <c r="J948" s="2">
        <f t="shared" si="114"/>
        <v>83.333333333333329</v>
      </c>
      <c r="K948" s="15">
        <v>2E-3</v>
      </c>
      <c r="L948" s="88" t="s">
        <v>72</v>
      </c>
    </row>
    <row r="949" spans="2:12">
      <c r="B949" s="84" t="s">
        <v>73</v>
      </c>
      <c r="C949" s="6"/>
      <c r="D949" s="6"/>
      <c r="E949" s="6"/>
      <c r="F949" s="6"/>
      <c r="G949" s="2"/>
      <c r="H949" s="15"/>
      <c r="I949" s="6"/>
      <c r="J949" s="2"/>
      <c r="K949" s="15"/>
      <c r="L949" s="88" t="s">
        <v>74</v>
      </c>
    </row>
    <row r="950" spans="2:12">
      <c r="B950" s="84" t="s">
        <v>75</v>
      </c>
      <c r="C950" s="6"/>
      <c r="D950" s="2"/>
      <c r="E950" s="6"/>
      <c r="F950" s="6"/>
      <c r="G950" s="2"/>
      <c r="H950" s="15"/>
      <c r="I950" s="6"/>
      <c r="J950" s="2"/>
      <c r="K950" s="15"/>
      <c r="L950" s="88" t="s">
        <v>76</v>
      </c>
    </row>
    <row r="951" spans="2:12">
      <c r="B951" s="84" t="s">
        <v>77</v>
      </c>
      <c r="C951" s="6"/>
      <c r="D951" s="2"/>
      <c r="E951" s="6"/>
      <c r="F951" s="6"/>
      <c r="G951" s="2"/>
      <c r="H951" s="15"/>
      <c r="I951" s="6"/>
      <c r="J951" s="2"/>
      <c r="K951" s="15"/>
      <c r="L951" s="88" t="s">
        <v>78</v>
      </c>
    </row>
    <row r="952" spans="2:12">
      <c r="B952" s="84" t="s">
        <v>79</v>
      </c>
      <c r="C952" s="6"/>
      <c r="D952" s="2"/>
      <c r="E952" s="6"/>
      <c r="F952" s="6"/>
      <c r="G952" s="2"/>
      <c r="H952" s="15"/>
      <c r="I952" s="6"/>
      <c r="J952" s="2"/>
      <c r="K952" s="15"/>
      <c r="L952" s="88" t="s">
        <v>80</v>
      </c>
    </row>
    <row r="953" spans="2:12">
      <c r="B953" s="84" t="s">
        <v>81</v>
      </c>
      <c r="C953" s="6"/>
      <c r="D953" s="2"/>
      <c r="E953" s="6"/>
      <c r="F953" s="6"/>
      <c r="G953" s="2"/>
      <c r="H953" s="15"/>
      <c r="I953" s="6"/>
      <c r="J953" s="2"/>
      <c r="K953" s="15"/>
      <c r="L953" s="88" t="s">
        <v>82</v>
      </c>
    </row>
    <row r="954" spans="2:12">
      <c r="B954" s="84" t="s">
        <v>83</v>
      </c>
      <c r="C954" s="6">
        <v>0.43099999999999999</v>
      </c>
      <c r="D954" s="2">
        <v>1150.8120649651971</v>
      </c>
      <c r="E954" s="6">
        <v>0.496</v>
      </c>
      <c r="F954" s="6">
        <v>0.435</v>
      </c>
      <c r="G954" s="2">
        <v>1142.5287356321837</v>
      </c>
      <c r="H954" s="15">
        <v>0.497</v>
      </c>
      <c r="I954" s="6">
        <v>0.24299999999999999</v>
      </c>
      <c r="J954" s="2">
        <f t="shared" si="114"/>
        <v>1588.477366255144</v>
      </c>
      <c r="K954" s="15">
        <v>0.38600000000000001</v>
      </c>
      <c r="L954" s="88" t="s">
        <v>84</v>
      </c>
    </row>
    <row r="955" spans="2:12">
      <c r="B955" s="84" t="s">
        <v>85</v>
      </c>
      <c r="C955" s="6"/>
      <c r="D955" s="2"/>
      <c r="E955" s="6"/>
      <c r="F955" s="6"/>
      <c r="G955" s="2"/>
      <c r="H955" s="15"/>
      <c r="I955" s="6"/>
      <c r="J955" s="2"/>
      <c r="K955" s="15"/>
      <c r="L955" s="88" t="s">
        <v>86</v>
      </c>
    </row>
    <row r="956" spans="2:12" ht="15" thickBot="1">
      <c r="B956" s="85" t="s">
        <v>87</v>
      </c>
      <c r="C956" s="16"/>
      <c r="D956" s="2"/>
      <c r="E956" s="16"/>
      <c r="F956" s="16"/>
      <c r="G956" s="2"/>
      <c r="H956" s="17"/>
      <c r="I956" s="16"/>
      <c r="J956" s="2"/>
      <c r="K956" s="17"/>
      <c r="L956" s="89" t="s">
        <v>88</v>
      </c>
    </row>
    <row r="957" spans="2:12" ht="16.5" thickBot="1">
      <c r="B957" s="86" t="s">
        <v>383</v>
      </c>
      <c r="C957" s="90">
        <f>SUM(C935:C956)</f>
        <v>1.07</v>
      </c>
      <c r="D957" s="90">
        <f t="shared" ref="D957" si="115">E957/C957*1000</f>
        <v>1876.6355140186915</v>
      </c>
      <c r="E957" s="90">
        <f>SUM(E935:E956)</f>
        <v>2.008</v>
      </c>
      <c r="F957" s="90">
        <f>SUM(F935:F956)</f>
        <v>1.095</v>
      </c>
      <c r="G957" s="90">
        <f t="shared" ref="G957" si="116">H957/F957*1000</f>
        <v>1909.5890410958907</v>
      </c>
      <c r="H957" s="90">
        <f>SUM(H935:H956)</f>
        <v>2.0910000000000002</v>
      </c>
      <c r="I957" s="90">
        <f>SUM(I935:I956)</f>
        <v>27</v>
      </c>
      <c r="J957" s="90">
        <f t="shared" si="114"/>
        <v>425.48148148148147</v>
      </c>
      <c r="K957" s="90">
        <f>SUM(K935:K956)</f>
        <v>11.488</v>
      </c>
      <c r="L957" s="86" t="s">
        <v>385</v>
      </c>
    </row>
    <row r="958" spans="2:12" ht="16.5" thickBot="1">
      <c r="B958" s="86" t="s">
        <v>384</v>
      </c>
      <c r="C958" s="90">
        <v>2855.556</v>
      </c>
      <c r="D958" s="90">
        <f>E958/C958*1000</f>
        <v>1821.4435297364157</v>
      </c>
      <c r="E958" s="90">
        <v>5201.2340000000004</v>
      </c>
      <c r="F958" s="90">
        <v>3075.8130000000001</v>
      </c>
      <c r="G958" s="90">
        <f>H958/F958*1000</f>
        <v>1776.1196795773994</v>
      </c>
      <c r="H958" s="90">
        <v>5463.0119999999997</v>
      </c>
      <c r="I958" s="90">
        <v>2569.4209999999998</v>
      </c>
      <c r="J958" s="90">
        <f t="shared" si="114"/>
        <v>2115.2816140289974</v>
      </c>
      <c r="K958" s="90">
        <v>5435.049</v>
      </c>
      <c r="L958" s="86" t="s">
        <v>382</v>
      </c>
    </row>
    <row r="966" spans="2:6">
      <c r="B966" s="43" t="s">
        <v>120</v>
      </c>
      <c r="F966" s="59" t="s">
        <v>121</v>
      </c>
    </row>
    <row r="967" spans="2:6">
      <c r="B967" s="43" t="s">
        <v>195</v>
      </c>
      <c r="F967" s="59" t="s">
        <v>196</v>
      </c>
    </row>
    <row r="968" spans="2:6" ht="15" thickBot="1">
      <c r="B968" s="44" t="s">
        <v>197</v>
      </c>
      <c r="F968" s="59" t="s">
        <v>198</v>
      </c>
    </row>
    <row r="969" spans="2:6" ht="15" thickBot="1">
      <c r="B969" s="96" t="s">
        <v>128</v>
      </c>
      <c r="C969" s="96">
        <v>2015</v>
      </c>
      <c r="D969" s="96">
        <v>2016</v>
      </c>
      <c r="E969" s="96">
        <v>2017</v>
      </c>
      <c r="F969" s="96" t="s">
        <v>44</v>
      </c>
    </row>
    <row r="970" spans="2:6" ht="15" thickBot="1">
      <c r="B970" s="83" t="s">
        <v>45</v>
      </c>
      <c r="C970" s="33">
        <v>26.400000000000002</v>
      </c>
      <c r="D970" s="33">
        <v>20.001999999999999</v>
      </c>
      <c r="E970" s="33">
        <v>20.706</v>
      </c>
      <c r="F970" s="87" t="s">
        <v>46</v>
      </c>
    </row>
    <row r="971" spans="2:6" ht="15" thickBot="1">
      <c r="B971" s="84" t="s">
        <v>47</v>
      </c>
      <c r="C971" s="33">
        <v>0</v>
      </c>
      <c r="D971" s="33">
        <v>0</v>
      </c>
      <c r="E971" s="33">
        <v>0</v>
      </c>
      <c r="F971" s="88" t="s">
        <v>48</v>
      </c>
    </row>
    <row r="972" spans="2:6" ht="15" thickBot="1">
      <c r="B972" s="84" t="s">
        <v>49</v>
      </c>
      <c r="C972" s="33">
        <v>0</v>
      </c>
      <c r="D972" s="21">
        <v>0</v>
      </c>
      <c r="E972" s="21">
        <v>0</v>
      </c>
      <c r="F972" s="88" t="s">
        <v>50</v>
      </c>
    </row>
    <row r="973" spans="2:6" ht="15" thickBot="1">
      <c r="B973" s="84" t="s">
        <v>51</v>
      </c>
      <c r="C973" s="33">
        <v>340</v>
      </c>
      <c r="D973" s="21">
        <v>100</v>
      </c>
      <c r="E973" s="21">
        <v>280</v>
      </c>
      <c r="F973" s="88" t="s">
        <v>52</v>
      </c>
    </row>
    <row r="974" spans="2:6" ht="15" thickBot="1">
      <c r="B974" s="84" t="s">
        <v>53</v>
      </c>
      <c r="C974" s="33">
        <v>85.117223317500006</v>
      </c>
      <c r="D974" s="21">
        <v>63</v>
      </c>
      <c r="E974" s="21">
        <v>82.5</v>
      </c>
      <c r="F974" s="88" t="s">
        <v>54</v>
      </c>
    </row>
    <row r="975" spans="2:6" ht="15" thickBot="1">
      <c r="B975" s="84" t="s">
        <v>55</v>
      </c>
      <c r="C975" s="33">
        <v>0</v>
      </c>
      <c r="D975" s="21">
        <v>0</v>
      </c>
      <c r="E975" s="21">
        <v>0</v>
      </c>
      <c r="F975" s="88" t="s">
        <v>56</v>
      </c>
    </row>
    <row r="976" spans="2:6" ht="15" thickBot="1">
      <c r="B976" s="84" t="s">
        <v>57</v>
      </c>
      <c r="C976" s="33">
        <v>0</v>
      </c>
      <c r="D976" s="21">
        <v>0</v>
      </c>
      <c r="E976" s="21">
        <v>0</v>
      </c>
      <c r="F976" s="88" t="s">
        <v>58</v>
      </c>
    </row>
    <row r="977" spans="2:6" ht="15" thickBot="1">
      <c r="B977" s="84" t="s">
        <v>59</v>
      </c>
      <c r="C977" s="33">
        <v>0</v>
      </c>
      <c r="D977" s="21">
        <v>0</v>
      </c>
      <c r="E977" s="21">
        <v>0</v>
      </c>
      <c r="F977" s="88" t="s">
        <v>60</v>
      </c>
    </row>
    <row r="978" spans="2:6" ht="15" thickBot="1">
      <c r="B978" s="84" t="s">
        <v>61</v>
      </c>
      <c r="C978" s="33">
        <v>0</v>
      </c>
      <c r="D978" s="33">
        <v>0</v>
      </c>
      <c r="E978" s="21">
        <v>0</v>
      </c>
      <c r="F978" s="88" t="s">
        <v>62</v>
      </c>
    </row>
    <row r="979" spans="2:6" ht="15" thickBot="1">
      <c r="B979" s="84" t="s">
        <v>63</v>
      </c>
      <c r="C979" s="33">
        <v>110</v>
      </c>
      <c r="D979" s="33">
        <v>110</v>
      </c>
      <c r="E979" s="33">
        <v>100</v>
      </c>
      <c r="F979" s="88" t="s">
        <v>64</v>
      </c>
    </row>
    <row r="980" spans="2:6" ht="15" thickBot="1">
      <c r="B980" s="84" t="s">
        <v>65</v>
      </c>
      <c r="C980" s="33">
        <v>0</v>
      </c>
      <c r="D980" s="21">
        <v>0</v>
      </c>
      <c r="E980" s="21">
        <v>0</v>
      </c>
      <c r="F980" s="88" t="s">
        <v>66</v>
      </c>
    </row>
    <row r="981" spans="2:6" ht="15" thickBot="1">
      <c r="B981" s="84" t="s">
        <v>67</v>
      </c>
      <c r="C981" s="33">
        <v>0</v>
      </c>
      <c r="D981" s="33">
        <v>0</v>
      </c>
      <c r="E981" s="33">
        <v>0</v>
      </c>
      <c r="F981" s="88" t="s">
        <v>68</v>
      </c>
    </row>
    <row r="982" spans="2:6" ht="15" thickBot="1">
      <c r="B982" s="84" t="s">
        <v>69</v>
      </c>
      <c r="C982" s="33">
        <v>2E-3</v>
      </c>
      <c r="D982" s="33">
        <v>2E-3</v>
      </c>
      <c r="E982" s="33">
        <v>2E-3</v>
      </c>
      <c r="F982" s="88" t="s">
        <v>70</v>
      </c>
    </row>
    <row r="983" spans="2:6" ht="15" thickBot="1">
      <c r="B983" s="84" t="s">
        <v>71</v>
      </c>
      <c r="C983" s="33">
        <v>21.08</v>
      </c>
      <c r="D983" s="21">
        <v>20.134</v>
      </c>
      <c r="E983" s="21">
        <v>19.5</v>
      </c>
      <c r="F983" s="88" t="s">
        <v>72</v>
      </c>
    </row>
    <row r="984" spans="2:6" ht="15" thickBot="1">
      <c r="B984" s="84" t="s">
        <v>73</v>
      </c>
      <c r="C984" s="33">
        <v>0</v>
      </c>
      <c r="D984" s="33">
        <v>0</v>
      </c>
      <c r="E984" s="33">
        <v>0</v>
      </c>
      <c r="F984" s="88" t="s">
        <v>74</v>
      </c>
    </row>
    <row r="985" spans="2:6" ht="15" thickBot="1">
      <c r="B985" s="84" t="s">
        <v>75</v>
      </c>
      <c r="C985" s="33">
        <v>1.1542500000000001E-2</v>
      </c>
      <c r="D985" s="21">
        <v>1.2150000000000001E-2</v>
      </c>
      <c r="E985" s="21">
        <v>1.2150000000000001E-2</v>
      </c>
      <c r="F985" s="88" t="s">
        <v>76</v>
      </c>
    </row>
    <row r="986" spans="2:6" ht="15" thickBot="1">
      <c r="B986" s="84" t="s">
        <v>77</v>
      </c>
      <c r="C986" s="33">
        <v>24.8046705</v>
      </c>
      <c r="D986" s="33">
        <v>25</v>
      </c>
      <c r="E986" s="33">
        <v>17</v>
      </c>
      <c r="F986" s="88" t="s">
        <v>78</v>
      </c>
    </row>
    <row r="987" spans="2:6" ht="15" thickBot="1">
      <c r="B987" s="84" t="s">
        <v>79</v>
      </c>
      <c r="C987" s="33">
        <v>18</v>
      </c>
      <c r="D987" s="33">
        <v>16</v>
      </c>
      <c r="E987" s="33">
        <v>18</v>
      </c>
      <c r="F987" s="88" t="s">
        <v>80</v>
      </c>
    </row>
    <row r="988" spans="2:6" ht="15" thickBot="1">
      <c r="B988" s="84" t="s">
        <v>81</v>
      </c>
      <c r="C988" s="33">
        <v>16.5</v>
      </c>
      <c r="D988" s="33">
        <v>30</v>
      </c>
      <c r="E988" s="33">
        <v>28</v>
      </c>
      <c r="F988" s="88" t="s">
        <v>82</v>
      </c>
    </row>
    <row r="989" spans="2:6" ht="15" thickBot="1">
      <c r="B989" s="84" t="s">
        <v>83</v>
      </c>
      <c r="C989" s="33">
        <v>130</v>
      </c>
      <c r="D989" s="21">
        <v>110</v>
      </c>
      <c r="E989" s="21">
        <v>140</v>
      </c>
      <c r="F989" s="88" t="s">
        <v>84</v>
      </c>
    </row>
    <row r="990" spans="2:6" ht="15" thickBot="1">
      <c r="B990" s="84" t="s">
        <v>85</v>
      </c>
      <c r="C990" s="33">
        <v>0</v>
      </c>
      <c r="D990" s="21">
        <v>0</v>
      </c>
      <c r="E990" s="21">
        <v>0</v>
      </c>
      <c r="F990" s="89" t="s">
        <v>86</v>
      </c>
    </row>
    <row r="991" spans="2:6" ht="15" thickBot="1">
      <c r="B991" s="85" t="s">
        <v>87</v>
      </c>
      <c r="C991" s="33">
        <v>0</v>
      </c>
      <c r="D991" s="21">
        <v>0</v>
      </c>
      <c r="E991" s="21">
        <v>0</v>
      </c>
      <c r="F991" s="92" t="s">
        <v>88</v>
      </c>
    </row>
    <row r="992" spans="2:6" ht="16.5" thickBot="1">
      <c r="B992" s="86" t="s">
        <v>383</v>
      </c>
      <c r="C992" s="90">
        <f>SUM(C970:C991)</f>
        <v>771.91543631750005</v>
      </c>
      <c r="D992" s="90">
        <f>SUM(D970:D991)</f>
        <v>494.15015000000005</v>
      </c>
      <c r="E992" s="90">
        <f>SUM(E970:E991)</f>
        <v>705.7201500000001</v>
      </c>
      <c r="F992" s="86" t="s">
        <v>385</v>
      </c>
    </row>
    <row r="993" spans="2:6" ht="16.5" thickBot="1">
      <c r="B993" s="86" t="s">
        <v>384</v>
      </c>
      <c r="C993" s="90">
        <v>3176.5</v>
      </c>
      <c r="D993" s="90">
        <v>2561.5</v>
      </c>
      <c r="E993" s="90">
        <v>3314</v>
      </c>
      <c r="F993" s="86" t="s">
        <v>382</v>
      </c>
    </row>
    <row r="994" spans="2:6">
      <c r="B994" s="34" t="s">
        <v>426</v>
      </c>
    </row>
    <row r="996" spans="2:6">
      <c r="B996" s="43" t="s">
        <v>124</v>
      </c>
      <c r="F996" s="59" t="s">
        <v>125</v>
      </c>
    </row>
    <row r="997" spans="2:6">
      <c r="B997" s="43" t="s">
        <v>200</v>
      </c>
      <c r="F997" s="59" t="s">
        <v>201</v>
      </c>
    </row>
    <row r="998" spans="2:6" ht="15" thickBot="1">
      <c r="B998" s="44" t="s">
        <v>197</v>
      </c>
      <c r="F998" s="59" t="s">
        <v>198</v>
      </c>
    </row>
    <row r="999" spans="2:6" ht="15" thickBot="1">
      <c r="B999" s="96" t="s">
        <v>128</v>
      </c>
      <c r="C999" s="96">
        <v>2015</v>
      </c>
      <c r="D999" s="96">
        <v>2016</v>
      </c>
      <c r="E999" s="96">
        <v>2017</v>
      </c>
      <c r="F999" s="96" t="s">
        <v>44</v>
      </c>
    </row>
    <row r="1000" spans="2:6" ht="15" thickBot="1">
      <c r="B1000" s="83" t="s">
        <v>45</v>
      </c>
      <c r="C1000" s="33">
        <v>1.8450000000000001E-2</v>
      </c>
      <c r="D1000" s="33">
        <v>2.2500000000000003E-3</v>
      </c>
      <c r="E1000" s="33">
        <v>17.19402415102352</v>
      </c>
      <c r="F1000" s="87" t="s">
        <v>46</v>
      </c>
    </row>
    <row r="1001" spans="2:6" ht="15" thickBot="1">
      <c r="B1001" s="84" t="s">
        <v>47</v>
      </c>
      <c r="C1001" s="33">
        <v>0</v>
      </c>
      <c r="D1001" s="33">
        <v>0</v>
      </c>
      <c r="E1001" s="33">
        <v>8</v>
      </c>
      <c r="F1001" s="88" t="s">
        <v>48</v>
      </c>
    </row>
    <row r="1002" spans="2:6" ht="15" thickBot="1">
      <c r="B1002" s="84" t="s">
        <v>49</v>
      </c>
      <c r="C1002" s="33">
        <v>0</v>
      </c>
      <c r="D1002" s="21">
        <v>0</v>
      </c>
      <c r="E1002" s="21">
        <v>0</v>
      </c>
      <c r="F1002" s="88" t="s">
        <v>50</v>
      </c>
    </row>
    <row r="1003" spans="2:6" ht="15" thickBot="1">
      <c r="B1003" s="84" t="s">
        <v>51</v>
      </c>
      <c r="C1003" s="33">
        <v>2.4819850000000003</v>
      </c>
      <c r="D1003" s="21">
        <v>2.4416550000000004</v>
      </c>
      <c r="E1003" s="21">
        <v>2.4013249999999999</v>
      </c>
      <c r="F1003" s="88" t="s">
        <v>52</v>
      </c>
    </row>
    <row r="1004" spans="2:6" ht="15" thickBot="1">
      <c r="B1004" s="84" t="s">
        <v>53</v>
      </c>
      <c r="C1004" s="33">
        <v>1.5495349999999999</v>
      </c>
      <c r="D1004" s="21">
        <v>3.3358124999999998</v>
      </c>
      <c r="E1004" s="21">
        <v>16.864451941994275</v>
      </c>
      <c r="F1004" s="88" t="s">
        <v>54</v>
      </c>
    </row>
    <row r="1005" spans="2:6" ht="15" thickBot="1">
      <c r="B1005" s="84" t="s">
        <v>55</v>
      </c>
      <c r="C1005" s="33">
        <v>0.42569999999999997</v>
      </c>
      <c r="D1005" s="21">
        <v>0.43019999999999997</v>
      </c>
      <c r="E1005" s="21">
        <v>1.2595499999999999</v>
      </c>
      <c r="F1005" s="88" t="s">
        <v>56</v>
      </c>
    </row>
    <row r="1006" spans="2:6" ht="15" thickBot="1">
      <c r="B1006" s="84" t="s">
        <v>57</v>
      </c>
      <c r="C1006" s="33">
        <v>0</v>
      </c>
      <c r="D1006" s="21">
        <v>0</v>
      </c>
      <c r="E1006" s="21">
        <v>0</v>
      </c>
      <c r="F1006" s="88" t="s">
        <v>58</v>
      </c>
    </row>
    <row r="1007" spans="2:6" ht="15" thickBot="1">
      <c r="B1007" s="84" t="s">
        <v>59</v>
      </c>
      <c r="C1007" s="33">
        <v>3.62385</v>
      </c>
      <c r="D1007" s="21">
        <v>3.7075500000000003</v>
      </c>
      <c r="E1007" s="21">
        <v>3.7912499999999998</v>
      </c>
      <c r="F1007" s="88" t="s">
        <v>60</v>
      </c>
    </row>
    <row r="1008" spans="2:6" ht="15" thickBot="1">
      <c r="B1008" s="84" t="s">
        <v>61</v>
      </c>
      <c r="C1008" s="33">
        <v>1213.6220000000001</v>
      </c>
      <c r="D1008" s="33">
        <v>665.45124999999996</v>
      </c>
      <c r="E1008" s="21">
        <v>1122.8134641063905</v>
      </c>
      <c r="F1008" s="88" t="s">
        <v>62</v>
      </c>
    </row>
    <row r="1009" spans="2:6" ht="15" thickBot="1">
      <c r="B1009" s="84" t="s">
        <v>63</v>
      </c>
      <c r="C1009" s="33">
        <v>118.83159999999999</v>
      </c>
      <c r="D1009" s="33">
        <v>101.89851500000002</v>
      </c>
      <c r="E1009" s="33">
        <v>259.61278314133443</v>
      </c>
      <c r="F1009" s="88" t="s">
        <v>64</v>
      </c>
    </row>
    <row r="1010" spans="2:6" ht="15" thickBot="1">
      <c r="B1010" s="84" t="s">
        <v>65</v>
      </c>
      <c r="C1010" s="33">
        <v>16.351849999999999</v>
      </c>
      <c r="D1010" s="21">
        <v>16.463575000000002</v>
      </c>
      <c r="E1010" s="21">
        <v>20.729733868474256</v>
      </c>
      <c r="F1010" s="88" t="s">
        <v>66</v>
      </c>
    </row>
    <row r="1011" spans="2:6" ht="15" thickBot="1">
      <c r="B1011" s="84" t="s">
        <v>67</v>
      </c>
      <c r="C1011" s="33">
        <v>11.494809999999999</v>
      </c>
      <c r="D1011" s="33">
        <v>6.8721799999999993</v>
      </c>
      <c r="E1011" s="33">
        <v>11.122449671627233</v>
      </c>
      <c r="F1011" s="88" t="s">
        <v>68</v>
      </c>
    </row>
    <row r="1012" spans="2:6" ht="15" thickBot="1">
      <c r="B1012" s="84" t="s">
        <v>69</v>
      </c>
      <c r="C1012" s="33">
        <v>0</v>
      </c>
      <c r="D1012" s="33">
        <v>0</v>
      </c>
      <c r="E1012" s="33">
        <v>0</v>
      </c>
      <c r="F1012" s="88" t="s">
        <v>70</v>
      </c>
    </row>
    <row r="1013" spans="2:6" ht="15" thickBot="1">
      <c r="B1013" s="84" t="s">
        <v>71</v>
      </c>
      <c r="C1013" s="33">
        <v>0.13601250000000001</v>
      </c>
      <c r="D1013" s="21">
        <v>0.13101750000000001</v>
      </c>
      <c r="E1013" s="21">
        <v>1.8426778396826364</v>
      </c>
      <c r="F1013" s="88" t="s">
        <v>72</v>
      </c>
    </row>
    <row r="1014" spans="2:6" ht="15" thickBot="1">
      <c r="B1014" s="84" t="s">
        <v>73</v>
      </c>
      <c r="C1014" s="33">
        <v>0</v>
      </c>
      <c r="D1014" s="33">
        <v>0</v>
      </c>
      <c r="E1014" s="33">
        <v>0</v>
      </c>
      <c r="F1014" s="88" t="s">
        <v>74</v>
      </c>
    </row>
    <row r="1015" spans="2:6" ht="15" thickBot="1">
      <c r="B1015" s="84" t="s">
        <v>75</v>
      </c>
      <c r="C1015" s="33">
        <v>0</v>
      </c>
      <c r="D1015" s="21">
        <v>0</v>
      </c>
      <c r="E1015" s="21">
        <v>0</v>
      </c>
      <c r="F1015" s="88" t="s">
        <v>76</v>
      </c>
    </row>
    <row r="1016" spans="2:6" ht="15" thickBot="1">
      <c r="B1016" s="84" t="s">
        <v>77</v>
      </c>
      <c r="C1016" s="33">
        <v>3.1333499999999996</v>
      </c>
      <c r="D1016" s="33">
        <v>2.6041500000000002</v>
      </c>
      <c r="E1016" s="33">
        <v>4.4496034917954894</v>
      </c>
      <c r="F1016" s="88" t="s">
        <v>78</v>
      </c>
    </row>
    <row r="1017" spans="2:6" ht="15" thickBot="1">
      <c r="B1017" s="84" t="s">
        <v>79</v>
      </c>
      <c r="C1017" s="33">
        <v>7.6792500000000006</v>
      </c>
      <c r="D1017" s="33">
        <v>7.3971</v>
      </c>
      <c r="E1017" s="33">
        <v>27.635537916599731</v>
      </c>
      <c r="F1017" s="88" t="s">
        <v>80</v>
      </c>
    </row>
    <row r="1018" spans="2:6" ht="15" thickBot="1">
      <c r="B1018" s="84" t="s">
        <v>81</v>
      </c>
      <c r="C1018" s="33">
        <v>198.37885</v>
      </c>
      <c r="D1018" s="33">
        <v>169.42830000000001</v>
      </c>
      <c r="E1018" s="33">
        <v>755.44881894511695</v>
      </c>
      <c r="F1018" s="88" t="s">
        <v>82</v>
      </c>
    </row>
    <row r="1019" spans="2:6" ht="15" thickBot="1">
      <c r="B1019" s="84" t="s">
        <v>83</v>
      </c>
      <c r="C1019" s="33">
        <v>39.865229999999997</v>
      </c>
      <c r="D1019" s="21">
        <v>31.026374999999998</v>
      </c>
      <c r="E1019" s="21">
        <v>93.416487052844843</v>
      </c>
      <c r="F1019" s="88" t="s">
        <v>84</v>
      </c>
    </row>
    <row r="1020" spans="2:6" ht="15" thickBot="1">
      <c r="B1020" s="84" t="s">
        <v>85</v>
      </c>
      <c r="C1020" s="33">
        <v>0.4158</v>
      </c>
      <c r="D1020" s="21">
        <v>0.36809999999999998</v>
      </c>
      <c r="E1020" s="21">
        <v>0.38069999999999998</v>
      </c>
      <c r="F1020" s="89" t="s">
        <v>86</v>
      </c>
    </row>
    <row r="1021" spans="2:6" ht="15" thickBot="1">
      <c r="B1021" s="85" t="s">
        <v>87</v>
      </c>
      <c r="C1021" s="33">
        <v>12.814600000000002</v>
      </c>
      <c r="D1021" s="21">
        <v>15.75179</v>
      </c>
      <c r="E1021" s="21">
        <v>23.692893602417616</v>
      </c>
      <c r="F1021" s="92" t="s">
        <v>88</v>
      </c>
    </row>
    <row r="1022" spans="2:6" ht="16.5" thickBot="1">
      <c r="B1022" s="86" t="s">
        <v>383</v>
      </c>
      <c r="C1022" s="90">
        <v>1630.8228724999999</v>
      </c>
      <c r="D1022" s="90">
        <v>1027.3098199999999</v>
      </c>
      <c r="E1022" s="90">
        <f t="shared" ref="E1022" si="117">E1053-E992</f>
        <v>2375.3394807293021</v>
      </c>
      <c r="F1022" s="86" t="s">
        <v>385</v>
      </c>
    </row>
    <row r="1023" spans="2:6" ht="16.5" thickBot="1">
      <c r="B1023" s="86" t="s">
        <v>384</v>
      </c>
      <c r="C1023" s="90">
        <v>206100</v>
      </c>
      <c r="D1023" s="90">
        <v>223300</v>
      </c>
      <c r="E1023" s="90">
        <v>226500</v>
      </c>
      <c r="F1023" s="86" t="s">
        <v>382</v>
      </c>
    </row>
    <row r="1027" spans="2:9">
      <c r="B1027" s="43" t="s">
        <v>129</v>
      </c>
      <c r="F1027" s="59" t="s">
        <v>130</v>
      </c>
    </row>
    <row r="1028" spans="2:9" ht="15" customHeight="1">
      <c r="B1028" s="35" t="s">
        <v>203</v>
      </c>
      <c r="F1028" s="59" t="s">
        <v>204</v>
      </c>
    </row>
    <row r="1029" spans="2:9" ht="15" thickBot="1">
      <c r="B1029" s="44" t="s">
        <v>197</v>
      </c>
      <c r="F1029" s="59" t="s">
        <v>198</v>
      </c>
    </row>
    <row r="1030" spans="2:9" ht="15" thickBot="1">
      <c r="B1030" s="96" t="s">
        <v>128</v>
      </c>
      <c r="C1030" s="96">
        <v>2015</v>
      </c>
      <c r="D1030" s="96">
        <v>2016</v>
      </c>
      <c r="E1030" s="96">
        <v>2017</v>
      </c>
      <c r="F1030" s="96" t="s">
        <v>44</v>
      </c>
    </row>
    <row r="1031" spans="2:9" ht="15" thickBot="1">
      <c r="B1031" s="83" t="s">
        <v>45</v>
      </c>
      <c r="C1031" s="33">
        <v>26.418450000000004</v>
      </c>
      <c r="D1031" s="33">
        <v>20.00225</v>
      </c>
      <c r="E1031" s="33">
        <v>37.69402415102352</v>
      </c>
      <c r="F1031" s="87" t="s">
        <v>46</v>
      </c>
      <c r="G1031" s="63"/>
      <c r="H1031" s="63"/>
      <c r="I1031" s="63"/>
    </row>
    <row r="1032" spans="2:9" ht="15" thickBot="1">
      <c r="B1032" s="84" t="s">
        <v>47</v>
      </c>
      <c r="C1032" s="33">
        <v>0</v>
      </c>
      <c r="D1032" s="33">
        <v>0</v>
      </c>
      <c r="E1032" s="33">
        <v>8</v>
      </c>
      <c r="F1032" s="88" t="s">
        <v>48</v>
      </c>
      <c r="G1032" s="63"/>
      <c r="H1032" s="63"/>
      <c r="I1032" s="63"/>
    </row>
    <row r="1033" spans="2:9" ht="15" thickBot="1">
      <c r="B1033" s="84" t="s">
        <v>49</v>
      </c>
      <c r="C1033" s="33">
        <v>0</v>
      </c>
      <c r="D1033" s="21">
        <v>0</v>
      </c>
      <c r="E1033" s="21">
        <v>0</v>
      </c>
      <c r="F1033" s="88" t="s">
        <v>50</v>
      </c>
      <c r="G1033" s="63"/>
      <c r="H1033" s="63"/>
      <c r="I1033" s="63"/>
    </row>
    <row r="1034" spans="2:9" ht="15" thickBot="1">
      <c r="B1034" s="84" t="s">
        <v>51</v>
      </c>
      <c r="C1034" s="33">
        <v>342.48198500000001</v>
      </c>
      <c r="D1034" s="21">
        <v>102.441655</v>
      </c>
      <c r="E1034" s="21">
        <v>282.40132499999999</v>
      </c>
      <c r="F1034" s="88" t="s">
        <v>52</v>
      </c>
      <c r="G1034" s="63"/>
      <c r="H1034" s="63"/>
      <c r="I1034" s="63"/>
    </row>
    <row r="1035" spans="2:9" ht="15" thickBot="1">
      <c r="B1035" s="84" t="s">
        <v>53</v>
      </c>
      <c r="C1035" s="33">
        <v>86.666758317500012</v>
      </c>
      <c r="D1035" s="21">
        <v>99.547581477000008</v>
      </c>
      <c r="E1035" s="21">
        <v>99.364451941994275</v>
      </c>
      <c r="F1035" s="88" t="s">
        <v>54</v>
      </c>
      <c r="G1035" s="63"/>
      <c r="H1035" s="63"/>
      <c r="I1035" s="63"/>
    </row>
    <row r="1036" spans="2:9" ht="15" thickBot="1">
      <c r="B1036" s="84" t="s">
        <v>55</v>
      </c>
      <c r="C1036" s="33">
        <v>0.42569999999999997</v>
      </c>
      <c r="D1036" s="21">
        <v>0.43019999999999997</v>
      </c>
      <c r="E1036" s="21">
        <v>1.2595499999999999</v>
      </c>
      <c r="F1036" s="88" t="s">
        <v>56</v>
      </c>
      <c r="G1036" s="63"/>
      <c r="H1036" s="63"/>
      <c r="I1036" s="63"/>
    </row>
    <row r="1037" spans="2:9" ht="15" thickBot="1">
      <c r="B1037" s="84" t="s">
        <v>57</v>
      </c>
      <c r="C1037" s="33">
        <v>0</v>
      </c>
      <c r="D1037" s="21">
        <v>0</v>
      </c>
      <c r="E1037" s="21">
        <v>0</v>
      </c>
      <c r="F1037" s="88" t="s">
        <v>58</v>
      </c>
      <c r="G1037" s="63"/>
      <c r="H1037" s="63"/>
      <c r="I1037" s="63"/>
    </row>
    <row r="1038" spans="2:9" ht="15" thickBot="1">
      <c r="B1038" s="84" t="s">
        <v>59</v>
      </c>
      <c r="C1038" s="33">
        <v>6.62385</v>
      </c>
      <c r="D1038" s="21">
        <v>6.7075500000000003</v>
      </c>
      <c r="E1038" s="21">
        <v>6.7912499999999998</v>
      </c>
      <c r="F1038" s="88" t="s">
        <v>60</v>
      </c>
      <c r="G1038" s="63"/>
      <c r="H1038" s="63"/>
      <c r="I1038" s="63"/>
    </row>
    <row r="1039" spans="2:9" ht="15" thickBot="1">
      <c r="B1039" s="84" t="s">
        <v>61</v>
      </c>
      <c r="C1039" s="33">
        <v>1213.6220000000001</v>
      </c>
      <c r="D1039" s="33">
        <v>665.45124999999996</v>
      </c>
      <c r="E1039" s="21">
        <v>1122.8134641063905</v>
      </c>
      <c r="F1039" s="88" t="s">
        <v>62</v>
      </c>
      <c r="G1039" s="63"/>
      <c r="H1039" s="63"/>
      <c r="I1039" s="63"/>
    </row>
    <row r="1040" spans="2:9" ht="15" thickBot="1">
      <c r="B1040" s="84" t="s">
        <v>63</v>
      </c>
      <c r="C1040" s="33">
        <v>228.83159999999998</v>
      </c>
      <c r="D1040" s="33">
        <v>211.89851500000003</v>
      </c>
      <c r="E1040" s="33">
        <v>359.61278314133443</v>
      </c>
      <c r="F1040" s="88" t="s">
        <v>64</v>
      </c>
      <c r="G1040" s="63"/>
      <c r="H1040" s="63"/>
      <c r="I1040" s="63"/>
    </row>
    <row r="1041" spans="2:9" ht="15" thickBot="1">
      <c r="B1041" s="84" t="s">
        <v>65</v>
      </c>
      <c r="C1041" s="33">
        <v>16.351849999999999</v>
      </c>
      <c r="D1041" s="21">
        <v>16.463575000000002</v>
      </c>
      <c r="E1041" s="21">
        <v>20.729733868474256</v>
      </c>
      <c r="F1041" s="88" t="s">
        <v>66</v>
      </c>
      <c r="G1041" s="63"/>
      <c r="H1041" s="63"/>
      <c r="I1041" s="63"/>
    </row>
    <row r="1042" spans="2:9" ht="15" thickBot="1">
      <c r="B1042" s="84" t="s">
        <v>67</v>
      </c>
      <c r="C1042" s="33">
        <v>13.169079999999999</v>
      </c>
      <c r="D1042" s="33">
        <v>8.7619100000000003</v>
      </c>
      <c r="E1042" s="33">
        <v>13.012179671627234</v>
      </c>
      <c r="F1042" s="88" t="s">
        <v>68</v>
      </c>
      <c r="G1042" s="63"/>
      <c r="H1042" s="63"/>
      <c r="I1042" s="63"/>
    </row>
    <row r="1043" spans="2:9" ht="15" thickBot="1">
      <c r="B1043" s="84" t="s">
        <v>69</v>
      </c>
      <c r="C1043" s="33">
        <v>2E-3</v>
      </c>
      <c r="D1043" s="33">
        <v>2E-3</v>
      </c>
      <c r="E1043" s="33">
        <v>2E-3</v>
      </c>
      <c r="F1043" s="88" t="s">
        <v>70</v>
      </c>
      <c r="G1043" s="63"/>
      <c r="H1043" s="63"/>
      <c r="I1043" s="63"/>
    </row>
    <row r="1044" spans="2:9" ht="15" thickBot="1">
      <c r="B1044" s="84" t="s">
        <v>71</v>
      </c>
      <c r="C1044" s="33">
        <v>21.216012499999998</v>
      </c>
      <c r="D1044" s="21">
        <v>20.265017499999999</v>
      </c>
      <c r="E1044" s="21">
        <v>21.342677839682636</v>
      </c>
      <c r="F1044" s="88" t="s">
        <v>72</v>
      </c>
      <c r="G1044" s="63"/>
      <c r="H1044" s="63"/>
      <c r="I1044" s="63"/>
    </row>
    <row r="1045" spans="2:9" ht="15" thickBot="1">
      <c r="B1045" s="84" t="s">
        <v>73</v>
      </c>
      <c r="C1045" s="33">
        <v>0</v>
      </c>
      <c r="D1045" s="33">
        <v>0</v>
      </c>
      <c r="E1045" s="33">
        <v>0</v>
      </c>
      <c r="F1045" s="88" t="s">
        <v>74</v>
      </c>
      <c r="G1045" s="63"/>
      <c r="H1045" s="63"/>
      <c r="I1045" s="63"/>
    </row>
    <row r="1046" spans="2:9" ht="15" thickBot="1">
      <c r="B1046" s="84" t="s">
        <v>75</v>
      </c>
      <c r="C1046" s="33">
        <v>1.1542500000000001E-2</v>
      </c>
      <c r="D1046" s="21">
        <v>1.2150000000000001E-2</v>
      </c>
      <c r="E1046" s="21">
        <v>1.2150000000000001E-2</v>
      </c>
      <c r="F1046" s="88" t="s">
        <v>76</v>
      </c>
      <c r="G1046" s="63"/>
      <c r="H1046" s="63"/>
      <c r="I1046" s="63"/>
    </row>
    <row r="1047" spans="2:9" ht="15" thickBot="1">
      <c r="B1047" s="84" t="s">
        <v>77</v>
      </c>
      <c r="C1047" s="33">
        <v>27.9380205</v>
      </c>
      <c r="D1047" s="33">
        <v>26.528715000000002</v>
      </c>
      <c r="E1047" s="33">
        <v>21.449603491795489</v>
      </c>
      <c r="F1047" s="88" t="s">
        <v>78</v>
      </c>
      <c r="G1047" s="63"/>
      <c r="H1047" s="63"/>
      <c r="I1047" s="63"/>
    </row>
    <row r="1048" spans="2:9" ht="15" thickBot="1">
      <c r="B1048" s="84" t="s">
        <v>79</v>
      </c>
      <c r="C1048" s="33">
        <v>25.67925</v>
      </c>
      <c r="D1048" s="33">
        <v>23.397100000000002</v>
      </c>
      <c r="E1048" s="33">
        <v>45.635537916599731</v>
      </c>
      <c r="F1048" s="88" t="s">
        <v>80</v>
      </c>
      <c r="G1048" s="63"/>
      <c r="H1048" s="63"/>
      <c r="I1048" s="63"/>
    </row>
    <row r="1049" spans="2:9" ht="15" thickBot="1">
      <c r="B1049" s="84" t="s">
        <v>81</v>
      </c>
      <c r="C1049" s="33">
        <v>214.87885</v>
      </c>
      <c r="D1049" s="33">
        <v>199.42830000000001</v>
      </c>
      <c r="E1049" s="33">
        <v>783.44881894511695</v>
      </c>
      <c r="F1049" s="88" t="s">
        <v>82</v>
      </c>
      <c r="G1049" s="63"/>
      <c r="H1049" s="63"/>
      <c r="I1049" s="63"/>
    </row>
    <row r="1050" spans="2:9" ht="15" thickBot="1">
      <c r="B1050" s="84" t="s">
        <v>83</v>
      </c>
      <c r="C1050" s="33">
        <v>169.86523</v>
      </c>
      <c r="D1050" s="21">
        <v>141.026375</v>
      </c>
      <c r="E1050" s="21">
        <v>233.41648705284484</v>
      </c>
      <c r="F1050" s="88" t="s">
        <v>84</v>
      </c>
      <c r="G1050" s="63"/>
      <c r="H1050" s="63"/>
      <c r="I1050" s="63"/>
    </row>
    <row r="1051" spans="2:9" ht="15" thickBot="1">
      <c r="B1051" s="84" t="s">
        <v>85</v>
      </c>
      <c r="C1051" s="33">
        <v>0.4158</v>
      </c>
      <c r="D1051" s="21">
        <v>0.36809999999999998</v>
      </c>
      <c r="E1051" s="21">
        <v>0.38069999999999998</v>
      </c>
      <c r="F1051" s="89" t="s">
        <v>86</v>
      </c>
      <c r="G1051" s="63"/>
      <c r="H1051" s="63"/>
      <c r="I1051" s="63"/>
    </row>
    <row r="1052" spans="2:9" ht="15" thickBot="1">
      <c r="B1052" s="85" t="s">
        <v>87</v>
      </c>
      <c r="C1052" s="33">
        <v>12.814600000000002</v>
      </c>
      <c r="D1052" s="21">
        <v>15.75179</v>
      </c>
      <c r="E1052" s="21">
        <v>23.692893602417616</v>
      </c>
      <c r="F1052" s="92" t="s">
        <v>88</v>
      </c>
      <c r="G1052" s="63"/>
      <c r="H1052" s="63"/>
      <c r="I1052" s="63"/>
    </row>
    <row r="1053" spans="2:9" ht="16.5" thickBot="1">
      <c r="B1053" s="86" t="s">
        <v>383</v>
      </c>
      <c r="C1053" s="90">
        <f>SUM(C1031:C1052)</f>
        <v>2407.4125788175002</v>
      </c>
      <c r="D1053" s="90">
        <f>SUM(D1031:D1052)</f>
        <v>1558.4840339769996</v>
      </c>
      <c r="E1053" s="90">
        <f>SUM(E1031:E1052)</f>
        <v>3081.0596307293022</v>
      </c>
      <c r="F1053" s="86" t="s">
        <v>385</v>
      </c>
      <c r="G1053" s="63"/>
      <c r="H1053" s="63"/>
      <c r="I1053" s="63"/>
    </row>
    <row r="1054" spans="2:9" ht="16.5" thickBot="1">
      <c r="B1054" s="86" t="s">
        <v>384</v>
      </c>
      <c r="C1054" s="90">
        <f>C993+C1023</f>
        <v>209276.5</v>
      </c>
      <c r="D1054" s="90">
        <f>D993+D1023</f>
        <v>225861.5</v>
      </c>
      <c r="E1054" s="90">
        <f>E993+E1023</f>
        <v>229814</v>
      </c>
      <c r="F1054" s="86" t="s">
        <v>382</v>
      </c>
    </row>
    <row r="1064" spans="2:22">
      <c r="B1064" s="43" t="s">
        <v>135</v>
      </c>
      <c r="L1064" s="59" t="s">
        <v>136</v>
      </c>
    </row>
    <row r="1065" spans="2:22">
      <c r="B1065" s="43" t="s">
        <v>25</v>
      </c>
      <c r="L1065" s="59" t="s">
        <v>26</v>
      </c>
    </row>
    <row r="1066" spans="2:22" ht="16.5" customHeight="1" thickBot="1">
      <c r="B1066" s="37" t="s">
        <v>133</v>
      </c>
      <c r="L1066" s="59" t="s">
        <v>134</v>
      </c>
    </row>
    <row r="1067" spans="2:22" ht="15" thickBot="1">
      <c r="B1067" s="102" t="s">
        <v>43</v>
      </c>
      <c r="C1067" s="105">
        <v>2015</v>
      </c>
      <c r="D1067" s="106"/>
      <c r="E1067" s="107"/>
      <c r="F1067" s="105">
        <v>2016</v>
      </c>
      <c r="G1067" s="106"/>
      <c r="H1067" s="107"/>
      <c r="I1067" s="105">
        <v>2017</v>
      </c>
      <c r="J1067" s="106"/>
      <c r="K1067" s="107"/>
      <c r="L1067" s="108" t="s">
        <v>44</v>
      </c>
    </row>
    <row r="1068" spans="2:22">
      <c r="B1068" s="103"/>
      <c r="C1068" s="79" t="s">
        <v>8</v>
      </c>
      <c r="D1068" s="79" t="s">
        <v>9</v>
      </c>
      <c r="E1068" s="79" t="s">
        <v>10</v>
      </c>
      <c r="F1068" s="79" t="s">
        <v>8</v>
      </c>
      <c r="G1068" s="79" t="s">
        <v>9</v>
      </c>
      <c r="H1068" s="80" t="s">
        <v>10</v>
      </c>
      <c r="I1068" s="79" t="s">
        <v>8</v>
      </c>
      <c r="J1068" s="79" t="s">
        <v>9</v>
      </c>
      <c r="K1068" s="80" t="s">
        <v>10</v>
      </c>
      <c r="L1068" s="109"/>
    </row>
    <row r="1069" spans="2:22" ht="15" thickBot="1">
      <c r="B1069" s="104"/>
      <c r="C1069" s="81" t="s">
        <v>11</v>
      </c>
      <c r="D1069" s="81" t="s">
        <v>12</v>
      </c>
      <c r="E1069" s="81" t="s">
        <v>13</v>
      </c>
      <c r="F1069" s="81" t="s">
        <v>11</v>
      </c>
      <c r="G1069" s="81" t="s">
        <v>12</v>
      </c>
      <c r="H1069" s="82" t="s">
        <v>13</v>
      </c>
      <c r="I1069" s="81" t="s">
        <v>11</v>
      </c>
      <c r="J1069" s="81" t="s">
        <v>12</v>
      </c>
      <c r="K1069" s="82" t="s">
        <v>13</v>
      </c>
      <c r="L1069" s="110"/>
    </row>
    <row r="1070" spans="2:22">
      <c r="B1070" s="83" t="s">
        <v>45</v>
      </c>
      <c r="C1070" s="5">
        <f t="shared" ref="C1070:C1091" si="118">C1103+C1137+C1168+C1199+C1236+C1269+C1302+C1337+C1370+C1402+C1436+C1469+C1502+C1535+C1565+C1598+C1630+C1663+C1694+C1725+C1757</f>
        <v>167.30771599999991</v>
      </c>
      <c r="D1070" s="2">
        <f t="shared" ref="D1070:D1093" si="119">E1070/C1070*1000</f>
        <v>18788.128558278815</v>
      </c>
      <c r="E1070" s="5">
        <f t="shared" ref="E1070:F1091" si="120">E1103+E1137+E1168+E1199+E1236+E1269+E1302+E1337+E1370+E1402+E1436+E1469+E1502+E1535+E1565+E1598+E1630+E1663+E1694+E1725+E1757</f>
        <v>3143.3988769999996</v>
      </c>
      <c r="F1070" s="5">
        <f t="shared" si="120"/>
        <v>97.373599999999982</v>
      </c>
      <c r="G1070" s="2">
        <f t="shared" ref="G1070:G1093" si="121">H1070/F1070*1000</f>
        <v>24888.638805358543</v>
      </c>
      <c r="H1070" s="14">
        <f t="shared" ref="H1070:I1091" si="122">H1103+H1137+H1168+H1199+H1236+H1269+H1302+H1337+H1370+H1402+H1436+H1469+H1502+H1535+H1565+H1598+H1630+H1663+H1694+H1725+H1757</f>
        <v>2423.4963595774602</v>
      </c>
      <c r="I1070" s="5">
        <f t="shared" si="122"/>
        <v>122.56789999999999</v>
      </c>
      <c r="J1070" s="2">
        <f t="shared" ref="J1070:J1093" si="123">K1070/I1070*1000</f>
        <v>19501.603625908578</v>
      </c>
      <c r="K1070" s="1">
        <f t="shared" ref="K1070:K1091" si="124">K1103+K1137+K1168+K1199+K1236+K1269+K1302+K1337+K1370+K1402+K1436+K1469+K1502+K1535+K1565+K1598+K1630+K1663+K1694+K1725+K1757</f>
        <v>2390.2706030599998</v>
      </c>
      <c r="L1070" s="87" t="s">
        <v>46</v>
      </c>
      <c r="V1070" s="4"/>
    </row>
    <row r="1071" spans="2:22">
      <c r="B1071" s="84" t="s">
        <v>47</v>
      </c>
      <c r="C1071" s="6">
        <f t="shared" si="118"/>
        <v>17.073718663060333</v>
      </c>
      <c r="D1071" s="2">
        <f t="shared" si="119"/>
        <v>14888.686546798939</v>
      </c>
      <c r="E1071" s="6">
        <f t="shared" si="120"/>
        <v>254.20524536253635</v>
      </c>
      <c r="F1071" s="6">
        <f t="shared" si="120"/>
        <v>14.877675672453039</v>
      </c>
      <c r="G1071" s="2">
        <f t="shared" si="121"/>
        <v>14984.50023494917</v>
      </c>
      <c r="H1071" s="15">
        <f t="shared" si="122"/>
        <v>222.9345346093701</v>
      </c>
      <c r="I1071" s="6">
        <f t="shared" si="122"/>
        <v>17.043348677037244</v>
      </c>
      <c r="J1071" s="2">
        <f t="shared" si="123"/>
        <v>16386.705394413431</v>
      </c>
      <c r="K1071" s="15">
        <f t="shared" si="124"/>
        <v>279.28433370487522</v>
      </c>
      <c r="L1071" s="88" t="s">
        <v>48</v>
      </c>
      <c r="V1071" s="4"/>
    </row>
    <row r="1072" spans="2:22">
      <c r="B1072" s="84" t="s">
        <v>49</v>
      </c>
      <c r="C1072" s="6">
        <f t="shared" si="118"/>
        <v>0.46620000000000006</v>
      </c>
      <c r="D1072" s="2">
        <f t="shared" si="119"/>
        <v>26096.096096096095</v>
      </c>
      <c r="E1072" s="6">
        <f t="shared" si="120"/>
        <v>12.166</v>
      </c>
      <c r="F1072" s="6">
        <f t="shared" si="120"/>
        <v>0.46420000000000006</v>
      </c>
      <c r="G1072" s="2">
        <f t="shared" si="121"/>
        <v>26361.482119775956</v>
      </c>
      <c r="H1072" s="15">
        <f t="shared" si="122"/>
        <v>12.237</v>
      </c>
      <c r="I1072" s="15">
        <f t="shared" si="122"/>
        <v>0.49620000000000003</v>
      </c>
      <c r="J1072" s="2">
        <f t="shared" si="123"/>
        <v>35399.032648125743</v>
      </c>
      <c r="K1072" s="15">
        <f t="shared" si="124"/>
        <v>17.564999999999998</v>
      </c>
      <c r="L1072" s="88" t="s">
        <v>50</v>
      </c>
      <c r="V1072" s="4"/>
    </row>
    <row r="1073" spans="2:22">
      <c r="B1073" s="84" t="s">
        <v>51</v>
      </c>
      <c r="C1073" s="6">
        <f t="shared" si="118"/>
        <v>140.96500000000003</v>
      </c>
      <c r="D1073" s="2">
        <f t="shared" si="119"/>
        <v>26287.156386337032</v>
      </c>
      <c r="E1073" s="6">
        <f t="shared" si="120"/>
        <v>3705.5690000000004</v>
      </c>
      <c r="F1073" s="6">
        <f t="shared" si="120"/>
        <v>146.74685714285712</v>
      </c>
      <c r="G1073" s="2">
        <f t="shared" si="121"/>
        <v>24918.291752171874</v>
      </c>
      <c r="H1073" s="15">
        <f t="shared" si="122"/>
        <v>3656.6810000000009</v>
      </c>
      <c r="I1073" s="6">
        <f t="shared" si="122"/>
        <v>153.453</v>
      </c>
      <c r="J1073" s="2">
        <f t="shared" si="123"/>
        <v>24620.958860367664</v>
      </c>
      <c r="K1073" s="15">
        <f t="shared" si="124"/>
        <v>3778.1599999999994</v>
      </c>
      <c r="L1073" s="88" t="s">
        <v>52</v>
      </c>
      <c r="V1073" s="4"/>
    </row>
    <row r="1074" spans="2:22">
      <c r="B1074" s="84" t="s">
        <v>53</v>
      </c>
      <c r="C1074" s="6">
        <f t="shared" si="118"/>
        <v>529.46409723999989</v>
      </c>
      <c r="D1074" s="2">
        <f t="shared" si="119"/>
        <v>24147.855784458447</v>
      </c>
      <c r="E1074" s="6">
        <f t="shared" si="120"/>
        <v>12785.422663200001</v>
      </c>
      <c r="F1074" s="6">
        <f t="shared" si="120"/>
        <v>403.25042000000002</v>
      </c>
      <c r="G1074" s="2">
        <f t="shared" si="121"/>
        <v>22021.541874649509</v>
      </c>
      <c r="H1074" s="15">
        <f t="shared" si="122"/>
        <v>8880.1960100000015</v>
      </c>
      <c r="I1074" s="6">
        <f t="shared" si="122"/>
        <v>369.50592999999992</v>
      </c>
      <c r="J1074" s="2">
        <f t="shared" si="123"/>
        <v>24038.753598085848</v>
      </c>
      <c r="K1074" s="15">
        <f t="shared" si="124"/>
        <v>8882.4620043015548</v>
      </c>
      <c r="L1074" s="88" t="s">
        <v>54</v>
      </c>
      <c r="V1074" s="4"/>
    </row>
    <row r="1075" spans="2:22">
      <c r="B1075" s="84" t="s">
        <v>55</v>
      </c>
      <c r="C1075" s="6">
        <f t="shared" si="118"/>
        <v>0.80499999999999994</v>
      </c>
      <c r="D1075" s="6">
        <f t="shared" si="119"/>
        <v>6320.4968944099382</v>
      </c>
      <c r="E1075" s="6">
        <f t="shared" si="120"/>
        <v>5.0880000000000001</v>
      </c>
      <c r="F1075" s="6">
        <f t="shared" si="120"/>
        <v>1.1376500000000001</v>
      </c>
      <c r="G1075" s="6">
        <f t="shared" si="121"/>
        <v>11544.235924932975</v>
      </c>
      <c r="H1075" s="6">
        <f t="shared" si="122"/>
        <v>13.1333</v>
      </c>
      <c r="I1075" s="6">
        <f t="shared" si="122"/>
        <v>1.1377000000000002</v>
      </c>
      <c r="J1075" s="6">
        <f t="shared" si="123"/>
        <v>11508.568339632591</v>
      </c>
      <c r="K1075" s="6">
        <f t="shared" si="124"/>
        <v>13.0932982</v>
      </c>
      <c r="L1075" s="88" t="s">
        <v>56</v>
      </c>
      <c r="V1075" s="4"/>
    </row>
    <row r="1076" spans="2:22">
      <c r="B1076" s="84" t="s">
        <v>57</v>
      </c>
      <c r="C1076" s="6">
        <f t="shared" si="118"/>
        <v>5.7514114718800986</v>
      </c>
      <c r="D1076" s="6">
        <f t="shared" si="119"/>
        <v>6267.1572319650304</v>
      </c>
      <c r="E1076" s="6">
        <f t="shared" si="120"/>
        <v>36.045000000000002</v>
      </c>
      <c r="F1076" s="6">
        <f t="shared" si="120"/>
        <v>5.7735598802814536</v>
      </c>
      <c r="G1076" s="6">
        <f t="shared" si="121"/>
        <v>6338.8967567468781</v>
      </c>
      <c r="H1076" s="6">
        <f t="shared" si="122"/>
        <v>36.597999999999999</v>
      </c>
      <c r="I1076" s="6">
        <f t="shared" si="122"/>
        <v>5.7748725950580866</v>
      </c>
      <c r="J1076" s="6">
        <f t="shared" si="123"/>
        <v>6427.1547794426569</v>
      </c>
      <c r="K1076" s="6">
        <f t="shared" si="124"/>
        <v>37.116</v>
      </c>
      <c r="L1076" s="88" t="s">
        <v>58</v>
      </c>
      <c r="V1076" s="4"/>
    </row>
    <row r="1077" spans="2:22">
      <c r="B1077" s="84" t="s">
        <v>59</v>
      </c>
      <c r="C1077" s="6">
        <f t="shared" si="118"/>
        <v>75.83499999999998</v>
      </c>
      <c r="D1077" s="2">
        <f t="shared" si="119"/>
        <v>21822.641260631641</v>
      </c>
      <c r="E1077" s="6">
        <f t="shared" si="120"/>
        <v>1654.92</v>
      </c>
      <c r="F1077" s="6">
        <f t="shared" si="120"/>
        <v>76.74499999999999</v>
      </c>
      <c r="G1077" s="2">
        <f t="shared" si="121"/>
        <v>22382.604729949839</v>
      </c>
      <c r="H1077" s="15">
        <f t="shared" si="122"/>
        <v>1717.7530000000002</v>
      </c>
      <c r="I1077" s="6">
        <f t="shared" si="122"/>
        <v>72.265000000000001</v>
      </c>
      <c r="J1077" s="2">
        <f t="shared" si="123"/>
        <v>18857.967204040688</v>
      </c>
      <c r="K1077" s="15">
        <f t="shared" si="124"/>
        <v>1362.7710000000002</v>
      </c>
      <c r="L1077" s="88" t="s">
        <v>60</v>
      </c>
      <c r="V1077" s="4"/>
    </row>
    <row r="1078" spans="2:22">
      <c r="B1078" s="84" t="s">
        <v>61</v>
      </c>
      <c r="C1078" s="6">
        <f t="shared" si="118"/>
        <v>261.95476235000001</v>
      </c>
      <c r="D1078" s="2">
        <f t="shared" si="119"/>
        <v>13732.53121160521</v>
      </c>
      <c r="E1078" s="6">
        <f t="shared" si="120"/>
        <v>3597.3019500000005</v>
      </c>
      <c r="F1078" s="6">
        <f t="shared" si="120"/>
        <v>388.00019872000001</v>
      </c>
      <c r="G1078" s="2">
        <f t="shared" si="121"/>
        <v>10032.343830857304</v>
      </c>
      <c r="H1078" s="15">
        <f t="shared" si="122"/>
        <v>3892.5514000000003</v>
      </c>
      <c r="I1078" s="6">
        <f t="shared" si="122"/>
        <v>393.12660700000004</v>
      </c>
      <c r="J1078" s="2">
        <f t="shared" si="123"/>
        <v>9990.698238341316</v>
      </c>
      <c r="K1078" s="15">
        <f t="shared" si="124"/>
        <v>3927.6092999999992</v>
      </c>
      <c r="L1078" s="88" t="s">
        <v>62</v>
      </c>
      <c r="V1078" s="4"/>
    </row>
    <row r="1079" spans="2:22">
      <c r="B1079" s="84" t="s">
        <v>63</v>
      </c>
      <c r="C1079" s="6">
        <f t="shared" si="118"/>
        <v>400.65499999999997</v>
      </c>
      <c r="D1079" s="2">
        <f t="shared" si="119"/>
        <v>11090.758882330185</v>
      </c>
      <c r="E1079" s="6">
        <f t="shared" si="120"/>
        <v>4443.5680000000002</v>
      </c>
      <c r="F1079" s="6">
        <f t="shared" si="120"/>
        <v>388.76400000000001</v>
      </c>
      <c r="G1079" s="2">
        <f t="shared" si="121"/>
        <v>11631.694292681421</v>
      </c>
      <c r="H1079" s="15">
        <f t="shared" si="122"/>
        <v>4521.9839999999995</v>
      </c>
      <c r="I1079" s="6">
        <f t="shared" si="122"/>
        <v>121.569</v>
      </c>
      <c r="J1079" s="2">
        <f t="shared" si="123"/>
        <v>17495.430578519194</v>
      </c>
      <c r="K1079" s="15">
        <f t="shared" si="124"/>
        <v>2126.902</v>
      </c>
      <c r="L1079" s="88" t="s">
        <v>64</v>
      </c>
      <c r="V1079" s="4"/>
    </row>
    <row r="1080" spans="2:22">
      <c r="B1080" s="84" t="s">
        <v>65</v>
      </c>
      <c r="C1080" s="6">
        <f t="shared" si="118"/>
        <v>29.806000000000001</v>
      </c>
      <c r="D1080" s="2">
        <f t="shared" si="119"/>
        <v>3752.9356505401593</v>
      </c>
      <c r="E1080" s="6">
        <f t="shared" si="120"/>
        <v>111.86</v>
      </c>
      <c r="F1080" s="6">
        <f t="shared" si="120"/>
        <v>30.427</v>
      </c>
      <c r="G1080" s="2">
        <f t="shared" si="121"/>
        <v>3755.151674499622</v>
      </c>
      <c r="H1080" s="15">
        <f t="shared" si="122"/>
        <v>114.258</v>
      </c>
      <c r="I1080" s="6">
        <f t="shared" si="122"/>
        <v>31.092999999999996</v>
      </c>
      <c r="J1080" s="2">
        <f t="shared" si="123"/>
        <v>3723.6998681375235</v>
      </c>
      <c r="K1080" s="15">
        <f t="shared" si="124"/>
        <v>115.78100000000001</v>
      </c>
      <c r="L1080" s="88" t="s">
        <v>66</v>
      </c>
      <c r="V1080" s="4"/>
    </row>
    <row r="1081" spans="2:22">
      <c r="B1081" s="84" t="s">
        <v>67</v>
      </c>
      <c r="C1081" s="6">
        <f t="shared" si="118"/>
        <v>210.86300000000003</v>
      </c>
      <c r="D1081" s="2">
        <f t="shared" si="119"/>
        <v>12810.848750136343</v>
      </c>
      <c r="E1081" s="6">
        <f t="shared" si="120"/>
        <v>2701.3340000000003</v>
      </c>
      <c r="F1081" s="6">
        <f t="shared" si="120"/>
        <v>127.38249999999999</v>
      </c>
      <c r="G1081" s="2">
        <f t="shared" si="121"/>
        <v>10324.016250269855</v>
      </c>
      <c r="H1081" s="15">
        <f t="shared" si="122"/>
        <v>1315.0989999999997</v>
      </c>
      <c r="I1081" s="6">
        <f t="shared" si="122"/>
        <v>121.1468799999999</v>
      </c>
      <c r="J1081" s="2">
        <f t="shared" si="123"/>
        <v>8840.293699680924</v>
      </c>
      <c r="K1081" s="15">
        <f t="shared" si="124"/>
        <v>1070.9739999999999</v>
      </c>
      <c r="L1081" s="88" t="s">
        <v>68</v>
      </c>
      <c r="V1081" s="4"/>
    </row>
    <row r="1082" spans="2:22">
      <c r="B1082" s="84" t="s">
        <v>69</v>
      </c>
      <c r="C1082" s="6">
        <f t="shared" si="118"/>
        <v>15.19675</v>
      </c>
      <c r="D1082" s="2">
        <f t="shared" si="119"/>
        <v>27443.668613354832</v>
      </c>
      <c r="E1082" s="6">
        <f t="shared" si="120"/>
        <v>417.05457100000001</v>
      </c>
      <c r="F1082" s="6">
        <f t="shared" si="120"/>
        <v>16.434850000000001</v>
      </c>
      <c r="G1082" s="2">
        <f t="shared" si="121"/>
        <v>35743.435443584705</v>
      </c>
      <c r="H1082" s="15">
        <f t="shared" si="122"/>
        <v>587.43799999999817</v>
      </c>
      <c r="I1082" s="6">
        <f t="shared" si="122"/>
        <v>22.792999999999999</v>
      </c>
      <c r="J1082" s="2">
        <f t="shared" si="123"/>
        <v>29574.737858114331</v>
      </c>
      <c r="K1082" s="15">
        <f t="shared" si="124"/>
        <v>674.09699999999998</v>
      </c>
      <c r="L1082" s="88" t="s">
        <v>70</v>
      </c>
      <c r="V1082" s="4"/>
    </row>
    <row r="1083" spans="2:22">
      <c r="B1083" s="84" t="s">
        <v>71</v>
      </c>
      <c r="C1083" s="6">
        <f t="shared" si="118"/>
        <v>10.313844</v>
      </c>
      <c r="D1083" s="2">
        <f t="shared" si="119"/>
        <v>25722.498808397722</v>
      </c>
      <c r="E1083" s="6">
        <f t="shared" si="120"/>
        <v>265.29784000000001</v>
      </c>
      <c r="F1083" s="6">
        <f t="shared" si="120"/>
        <v>13.383969</v>
      </c>
      <c r="G1083" s="2">
        <f t="shared" si="121"/>
        <v>39063.35052404859</v>
      </c>
      <c r="H1083" s="15">
        <f t="shared" si="122"/>
        <v>522.82267245000003</v>
      </c>
      <c r="I1083" s="6">
        <f t="shared" si="122"/>
        <v>15.403669999999998</v>
      </c>
      <c r="J1083" s="2">
        <f>K1083/I1083*1000</f>
        <v>42820.994931727313</v>
      </c>
      <c r="K1083" s="15">
        <f t="shared" si="124"/>
        <v>659.60047499999996</v>
      </c>
      <c r="L1083" s="88" t="s">
        <v>72</v>
      </c>
      <c r="V1083" s="4"/>
    </row>
    <row r="1084" spans="2:22">
      <c r="B1084" s="84" t="s">
        <v>73</v>
      </c>
      <c r="C1084" s="6">
        <f t="shared" si="118"/>
        <v>1.5740000000000001</v>
      </c>
      <c r="D1084" s="6">
        <f t="shared" si="119"/>
        <v>22123.888182973311</v>
      </c>
      <c r="E1084" s="6">
        <f t="shared" si="120"/>
        <v>34.822999999999993</v>
      </c>
      <c r="F1084" s="6">
        <f t="shared" si="120"/>
        <v>2.4772999999999996</v>
      </c>
      <c r="G1084" s="2">
        <f t="shared" si="121"/>
        <v>23239.010212731602</v>
      </c>
      <c r="H1084" s="15">
        <f t="shared" si="122"/>
        <v>57.569999999999993</v>
      </c>
      <c r="I1084" s="6">
        <f t="shared" si="122"/>
        <v>2.2849999999999997</v>
      </c>
      <c r="J1084" s="2">
        <f t="shared" si="123"/>
        <v>23839.824945295404</v>
      </c>
      <c r="K1084" s="15">
        <f t="shared" si="124"/>
        <v>54.473999999999997</v>
      </c>
      <c r="L1084" s="88" t="s">
        <v>74</v>
      </c>
      <c r="V1084" s="4"/>
    </row>
    <row r="1085" spans="2:22">
      <c r="B1085" s="84" t="s">
        <v>75</v>
      </c>
      <c r="C1085" s="6">
        <f t="shared" si="118"/>
        <v>5.3479999999999999</v>
      </c>
      <c r="D1085" s="2">
        <f t="shared" si="119"/>
        <v>66704.001495886303</v>
      </c>
      <c r="E1085" s="6">
        <f t="shared" si="120"/>
        <v>356.73299999999995</v>
      </c>
      <c r="F1085" s="6">
        <f t="shared" si="120"/>
        <v>5.6259999999999994</v>
      </c>
      <c r="G1085" s="2">
        <f t="shared" si="121"/>
        <v>64862.068965517239</v>
      </c>
      <c r="H1085" s="15">
        <f t="shared" si="122"/>
        <v>364.91399999999999</v>
      </c>
      <c r="I1085" s="6">
        <f t="shared" si="122"/>
        <v>5.6320000000000006</v>
      </c>
      <c r="J1085" s="2">
        <f t="shared" si="123"/>
        <v>61223.899147727265</v>
      </c>
      <c r="K1085" s="15">
        <f t="shared" si="124"/>
        <v>344.81299999999999</v>
      </c>
      <c r="L1085" s="88" t="s">
        <v>76</v>
      </c>
      <c r="V1085" s="4"/>
    </row>
    <row r="1086" spans="2:22">
      <c r="B1086" s="84" t="s">
        <v>77</v>
      </c>
      <c r="C1086" s="6">
        <f t="shared" si="118"/>
        <v>29.126489710582952</v>
      </c>
      <c r="D1086" s="2">
        <f t="shared" si="119"/>
        <v>23253.702065935588</v>
      </c>
      <c r="E1086" s="6">
        <f t="shared" si="120"/>
        <v>677.29871395643443</v>
      </c>
      <c r="F1086" s="6">
        <f t="shared" si="120"/>
        <v>29.834099999999999</v>
      </c>
      <c r="G1086" s="2">
        <f t="shared" si="121"/>
        <v>24997.167670551484</v>
      </c>
      <c r="H1086" s="15">
        <f t="shared" si="122"/>
        <v>745.76800000000003</v>
      </c>
      <c r="I1086" s="6">
        <f t="shared" si="122"/>
        <v>32.913999999999994</v>
      </c>
      <c r="J1086" s="2">
        <f t="shared" si="123"/>
        <v>27426.110469708943</v>
      </c>
      <c r="K1086" s="15">
        <f t="shared" si="124"/>
        <v>902.70299999999997</v>
      </c>
      <c r="L1086" s="88" t="s">
        <v>78</v>
      </c>
      <c r="V1086" s="4"/>
    </row>
    <row r="1087" spans="2:22">
      <c r="B1087" s="84" t="s">
        <v>79</v>
      </c>
      <c r="C1087" s="6">
        <f t="shared" si="118"/>
        <v>62.694000000000003</v>
      </c>
      <c r="D1087" s="2">
        <f t="shared" si="119"/>
        <v>14503.668612626409</v>
      </c>
      <c r="E1087" s="6">
        <f t="shared" si="120"/>
        <v>909.29300000000012</v>
      </c>
      <c r="F1087" s="6">
        <f t="shared" si="120"/>
        <v>63.375999999999998</v>
      </c>
      <c r="G1087" s="2">
        <f t="shared" si="121"/>
        <v>14416.782378187329</v>
      </c>
      <c r="H1087" s="15">
        <f t="shared" si="122"/>
        <v>913.67800000000011</v>
      </c>
      <c r="I1087" s="6">
        <f t="shared" si="122"/>
        <v>64.257999999999996</v>
      </c>
      <c r="J1087" s="2">
        <f t="shared" si="123"/>
        <v>14344.050546235489</v>
      </c>
      <c r="K1087" s="15">
        <f t="shared" si="124"/>
        <v>921.71999999999991</v>
      </c>
      <c r="L1087" s="88" t="s">
        <v>80</v>
      </c>
      <c r="V1087" s="4"/>
    </row>
    <row r="1088" spans="2:22">
      <c r="B1088" s="84" t="s">
        <v>81</v>
      </c>
      <c r="C1088" s="6">
        <f t="shared" si="118"/>
        <v>765.54462000000012</v>
      </c>
      <c r="D1088" s="2">
        <f t="shared" si="119"/>
        <v>21979.092097858385</v>
      </c>
      <c r="E1088" s="6">
        <f t="shared" si="120"/>
        <v>16825.975708000002</v>
      </c>
      <c r="F1088" s="6">
        <f t="shared" si="120"/>
        <v>780.72284699999977</v>
      </c>
      <c r="G1088" s="2">
        <f t="shared" si="121"/>
        <v>23378.275748090164</v>
      </c>
      <c r="H1088" s="15">
        <f t="shared" si="122"/>
        <v>18251.954000000002</v>
      </c>
      <c r="I1088" s="6">
        <f t="shared" si="122"/>
        <v>724.02479400000004</v>
      </c>
      <c r="J1088" s="2">
        <f t="shared" si="123"/>
        <v>23870.197738007297</v>
      </c>
      <c r="K1088" s="15">
        <f t="shared" si="124"/>
        <v>17282.614999999998</v>
      </c>
      <c r="L1088" s="88" t="s">
        <v>82</v>
      </c>
      <c r="V1088" s="4"/>
    </row>
    <row r="1089" spans="2:22">
      <c r="B1089" s="84" t="s">
        <v>83</v>
      </c>
      <c r="C1089" s="6">
        <f t="shared" si="118"/>
        <v>247.15599999999995</v>
      </c>
      <c r="D1089" s="2">
        <f t="shared" si="119"/>
        <v>22327.890077521894</v>
      </c>
      <c r="E1089" s="6">
        <f t="shared" si="120"/>
        <v>5518.4719999999998</v>
      </c>
      <c r="F1089" s="6">
        <f t="shared" si="120"/>
        <v>237.179</v>
      </c>
      <c r="G1089" s="2">
        <f t="shared" si="121"/>
        <v>20309.947339351285</v>
      </c>
      <c r="H1089" s="15">
        <f t="shared" si="122"/>
        <v>4817.0929999999989</v>
      </c>
      <c r="I1089" s="6">
        <f t="shared" si="122"/>
        <v>172.38000000000002</v>
      </c>
      <c r="J1089" s="2">
        <f t="shared" si="123"/>
        <v>29102.865761689292</v>
      </c>
      <c r="K1089" s="15">
        <f t="shared" si="124"/>
        <v>5016.7520000000004</v>
      </c>
      <c r="L1089" s="88" t="s">
        <v>84</v>
      </c>
      <c r="V1089" s="4"/>
    </row>
    <row r="1090" spans="2:22">
      <c r="B1090" s="84" t="s">
        <v>85</v>
      </c>
      <c r="C1090" s="6">
        <f t="shared" si="118"/>
        <v>5.9260000000000002</v>
      </c>
      <c r="D1090" s="2">
        <f t="shared" si="119"/>
        <v>1261.3904826189673</v>
      </c>
      <c r="E1090" s="6">
        <f t="shared" si="120"/>
        <v>7.4749999999999996</v>
      </c>
      <c r="F1090" s="6">
        <f t="shared" si="120"/>
        <v>5.9570000000000007</v>
      </c>
      <c r="G1090" s="2">
        <f t="shared" si="121"/>
        <v>1263.5554809467853</v>
      </c>
      <c r="H1090" s="15">
        <f t="shared" si="122"/>
        <v>7.5270000000000001</v>
      </c>
      <c r="I1090" s="6">
        <f t="shared" si="122"/>
        <v>5.1910000000000007</v>
      </c>
      <c r="J1090" s="2">
        <f t="shared" si="123"/>
        <v>1387.9791947601616</v>
      </c>
      <c r="K1090" s="15">
        <f t="shared" si="124"/>
        <v>7.2050000000000001</v>
      </c>
      <c r="L1090" s="88" t="s">
        <v>86</v>
      </c>
      <c r="V1090" s="4"/>
    </row>
    <row r="1091" spans="2:22" ht="15" thickBot="1">
      <c r="B1091" s="85" t="s">
        <v>87</v>
      </c>
      <c r="C1091" s="16">
        <f t="shared" si="118"/>
        <v>64.963000000000022</v>
      </c>
      <c r="D1091" s="2">
        <f t="shared" si="119"/>
        <v>11278.620137616792</v>
      </c>
      <c r="E1091" s="16">
        <f t="shared" si="120"/>
        <v>732.69299999999998</v>
      </c>
      <c r="F1091" s="16">
        <f t="shared" si="120"/>
        <v>57.861260000000406</v>
      </c>
      <c r="G1091" s="2">
        <f t="shared" si="121"/>
        <v>13579.534908157795</v>
      </c>
      <c r="H1091" s="17">
        <f t="shared" si="122"/>
        <v>785.72899999999981</v>
      </c>
      <c r="I1091" s="16">
        <f t="shared" si="122"/>
        <v>53.021000000000001</v>
      </c>
      <c r="J1091" s="2">
        <f t="shared" si="123"/>
        <v>10713.698345938396</v>
      </c>
      <c r="K1091" s="17">
        <f t="shared" si="124"/>
        <v>568.0509999999997</v>
      </c>
      <c r="L1091" s="89" t="s">
        <v>88</v>
      </c>
      <c r="V1091" s="4"/>
    </row>
    <row r="1092" spans="2:22" ht="16.5" thickBot="1">
      <c r="B1092" s="86" t="s">
        <v>383</v>
      </c>
      <c r="C1092" s="90">
        <f>SUM(C1070:C1091)</f>
        <v>3048.7896094355237</v>
      </c>
      <c r="D1092" s="90">
        <f t="shared" si="119"/>
        <v>19088.229108499821</v>
      </c>
      <c r="E1092" s="90">
        <f>SUM(E1070:E1091)</f>
        <v>58195.99456851896</v>
      </c>
      <c r="F1092" s="90">
        <f>SUM(F1070:F1091)</f>
        <v>2893.7949874155915</v>
      </c>
      <c r="G1092" s="90">
        <f t="shared" si="121"/>
        <v>18612.726717292338</v>
      </c>
      <c r="H1092" s="90">
        <f>SUM(H1070:H1091)</f>
        <v>53861.415276636835</v>
      </c>
      <c r="I1092" s="90">
        <f>SUM(I1070:I1091)</f>
        <v>2507.0819022720957</v>
      </c>
      <c r="J1092" s="90">
        <f t="shared" si="123"/>
        <v>20116.622025215667</v>
      </c>
      <c r="K1092" s="90">
        <f>SUM(K1070:K1091)</f>
        <v>50434.019014266429</v>
      </c>
      <c r="L1092" s="86" t="s">
        <v>385</v>
      </c>
    </row>
    <row r="1093" spans="2:22" ht="16.5" thickBot="1">
      <c r="B1093" s="86" t="s">
        <v>384</v>
      </c>
      <c r="C1093" s="90">
        <f>C1126+C1160+C1191+C1222+C1259+C1292+C1325+C1360+C1393+C1425+C1459+C1492+C1525+C1588+C1621+C1653+C1686+C1717+C1748+C1780</f>
        <v>59513.564000000013</v>
      </c>
      <c r="D1093" s="90">
        <f t="shared" si="119"/>
        <v>19165.587948992597</v>
      </c>
      <c r="E1093" s="90">
        <f>E1126+E1160+E1191+E1222+E1259+E1292+E1325+E1360+E1393+E1425+E1459+E1492+E1525+E1588+E1621+E1653+E1686+E1717+E1748+E1780</f>
        <v>1140612.4450000001</v>
      </c>
      <c r="F1093" s="90">
        <f>F1126+F1160+F1191+F1222+F1259+F1292+F1325+F1360+F1393+F1425+F1459+F1492+F1525+F1588+F1621+F1653+F1686+F1717+F1748+F1780</f>
        <v>60341.362999999998</v>
      </c>
      <c r="G1093" s="90">
        <f t="shared" si="121"/>
        <v>19281.611205898684</v>
      </c>
      <c r="H1093" s="90">
        <f>H1126+H1160+H1191+H1222+H1259+H1292+H1325+H1360+H1393+H1425+H1459+H1492+H1525+H1588+H1621+H1653+H1686+H1717+H1748+H1780</f>
        <v>1163478.7010000001</v>
      </c>
      <c r="I1093" s="90">
        <f>I1126+I1160+I1191+I1222+I1259+I1292+I1325+I1360+I1393+I1425+I1459+I1492+I1525+I1588+I1621+I1653+I1686+I1717+I1748+I1780</f>
        <v>59064.317999999999</v>
      </c>
      <c r="J1093" s="90">
        <f t="shared" si="123"/>
        <v>19448.825651385669</v>
      </c>
      <c r="K1093" s="90">
        <f>K1126+K1160+K1191+K1222+K1259+K1292+K1325+K1360+K1393+K1425+K1459+K1492+K1525+K1588+K1621+K1653+K1686+K1717+K1748+K1780</f>
        <v>1148731.6230000001</v>
      </c>
      <c r="L1093" s="86" t="s">
        <v>382</v>
      </c>
    </row>
    <row r="1094" spans="2:22">
      <c r="I1094" s="63"/>
    </row>
    <row r="1095" spans="2:22">
      <c r="C1095" s="63"/>
      <c r="F1095" s="63"/>
      <c r="H1095" s="64"/>
      <c r="I1095" s="64"/>
      <c r="K1095" s="64"/>
    </row>
    <row r="1096" spans="2:22">
      <c r="H1096" s="63"/>
      <c r="K1096" s="63"/>
    </row>
    <row r="1097" spans="2:22">
      <c r="B1097" s="43" t="s">
        <v>139</v>
      </c>
      <c r="L1097" s="59" t="s">
        <v>140</v>
      </c>
    </row>
    <row r="1098" spans="2:22">
      <c r="B1098" s="43" t="s">
        <v>207</v>
      </c>
      <c r="L1098" s="59" t="s">
        <v>208</v>
      </c>
    </row>
    <row r="1099" spans="2:22" ht="22.5" customHeight="1" thickBot="1">
      <c r="B1099" s="37" t="s">
        <v>133</v>
      </c>
      <c r="L1099" s="59" t="s">
        <v>134</v>
      </c>
    </row>
    <row r="1100" spans="2:22" ht="15" thickBot="1">
      <c r="B1100" s="102" t="s">
        <v>43</v>
      </c>
      <c r="C1100" s="105">
        <v>2015</v>
      </c>
      <c r="D1100" s="106"/>
      <c r="E1100" s="107"/>
      <c r="F1100" s="105">
        <v>2016</v>
      </c>
      <c r="G1100" s="106"/>
      <c r="H1100" s="107"/>
      <c r="I1100" s="105">
        <v>2017</v>
      </c>
      <c r="J1100" s="106"/>
      <c r="K1100" s="107"/>
      <c r="L1100" s="108" t="s">
        <v>44</v>
      </c>
    </row>
    <row r="1101" spans="2:22">
      <c r="B1101" s="103"/>
      <c r="C1101" s="79" t="s">
        <v>8</v>
      </c>
      <c r="D1101" s="79" t="s">
        <v>9</v>
      </c>
      <c r="E1101" s="79" t="s">
        <v>10</v>
      </c>
      <c r="F1101" s="79" t="s">
        <v>8</v>
      </c>
      <c r="G1101" s="79" t="s">
        <v>9</v>
      </c>
      <c r="H1101" s="80" t="s">
        <v>10</v>
      </c>
      <c r="I1101" s="79" t="s">
        <v>8</v>
      </c>
      <c r="J1101" s="79" t="s">
        <v>9</v>
      </c>
      <c r="K1101" s="80" t="s">
        <v>10</v>
      </c>
      <c r="L1101" s="109"/>
    </row>
    <row r="1102" spans="2:22" ht="15" thickBot="1">
      <c r="B1102" s="104"/>
      <c r="C1102" s="81" t="s">
        <v>11</v>
      </c>
      <c r="D1102" s="81" t="s">
        <v>12</v>
      </c>
      <c r="E1102" s="81" t="s">
        <v>13</v>
      </c>
      <c r="F1102" s="81" t="s">
        <v>11</v>
      </c>
      <c r="G1102" s="81" t="s">
        <v>12</v>
      </c>
      <c r="H1102" s="82" t="s">
        <v>13</v>
      </c>
      <c r="I1102" s="81" t="s">
        <v>11</v>
      </c>
      <c r="J1102" s="81" t="s">
        <v>12</v>
      </c>
      <c r="K1102" s="82" t="s">
        <v>13</v>
      </c>
      <c r="L1102" s="110"/>
      <c r="V1102" s="59">
        <v>2017</v>
      </c>
    </row>
    <row r="1103" spans="2:22">
      <c r="B1103" s="83" t="s">
        <v>45</v>
      </c>
      <c r="C1103" s="5">
        <v>109.709008</v>
      </c>
      <c r="D1103" s="2">
        <f t="shared" ref="D1103:D1125" si="125">E1103/C1103*1000</f>
        <v>14022.885340463565</v>
      </c>
      <c r="E1103" s="5">
        <v>1538.4368400000001</v>
      </c>
      <c r="F1103" s="5">
        <v>43.419399999999996</v>
      </c>
      <c r="G1103" s="2">
        <f t="shared" ref="G1103:G1125" si="126">H1103/F1103*1000</f>
        <v>29049.110065488239</v>
      </c>
      <c r="H1103" s="14">
        <v>1261.2949295774599</v>
      </c>
      <c r="I1103" s="5">
        <v>49.870000000000005</v>
      </c>
      <c r="J1103" s="2">
        <f t="shared" ref="J1103:J1126" si="127">K1103/I1103*1000</f>
        <v>26556.239744535789</v>
      </c>
      <c r="K1103" s="1">
        <v>1324.3596760600001</v>
      </c>
      <c r="L1103" s="87" t="s">
        <v>46</v>
      </c>
      <c r="V1103" s="4">
        <v>1.6943333333333328</v>
      </c>
    </row>
    <row r="1104" spans="2:22">
      <c r="B1104" s="84" t="s">
        <v>47</v>
      </c>
      <c r="C1104" s="6">
        <v>2.5537018099678979</v>
      </c>
      <c r="D1104" s="2">
        <f t="shared" si="125"/>
        <v>18228.354774125855</v>
      </c>
      <c r="E1104" s="6">
        <v>46.549782579422171</v>
      </c>
      <c r="F1104" s="6">
        <v>2.3680170909921028</v>
      </c>
      <c r="G1104" s="2">
        <f t="shared" si="126"/>
        <v>18492.732930196526</v>
      </c>
      <c r="H1104" s="15">
        <v>43.791107637857841</v>
      </c>
      <c r="I1104" s="6">
        <v>2.9552699353776135</v>
      </c>
      <c r="J1104" s="2">
        <f t="shared" si="127"/>
        <v>27150.217701779591</v>
      </c>
      <c r="K1104" s="15">
        <v>80.236222113026315</v>
      </c>
      <c r="L1104" s="88" t="s">
        <v>48</v>
      </c>
      <c r="V1104" s="4">
        <v>1.0139999999998963</v>
      </c>
    </row>
    <row r="1105" spans="2:22">
      <c r="B1105" s="84" t="s">
        <v>49</v>
      </c>
      <c r="C1105" s="6">
        <v>7.2999999999999995E-2</v>
      </c>
      <c r="D1105" s="2">
        <f t="shared" si="125"/>
        <v>60821.917808219194</v>
      </c>
      <c r="E1105" s="6">
        <v>4.4400000000000004</v>
      </c>
      <c r="F1105" s="6">
        <v>7.2999999999999995E-2</v>
      </c>
      <c r="G1105" s="2">
        <f t="shared" si="126"/>
        <v>60821.917808219194</v>
      </c>
      <c r="H1105" s="15">
        <v>4.4400000000000004</v>
      </c>
      <c r="I1105" s="15">
        <v>5.6000000000000001E-2</v>
      </c>
      <c r="J1105" s="2">
        <f t="shared" si="127"/>
        <v>75803.571428571435</v>
      </c>
      <c r="K1105" s="15">
        <v>4.2450000000000001</v>
      </c>
      <c r="L1105" s="88" t="s">
        <v>50</v>
      </c>
      <c r="V1105" s="4" t="e">
        <v>#DIV/0!</v>
      </c>
    </row>
    <row r="1106" spans="2:22">
      <c r="B1106" s="84" t="s">
        <v>51</v>
      </c>
      <c r="C1106" s="6">
        <v>27.49</v>
      </c>
      <c r="D1106" s="2">
        <f t="shared" si="125"/>
        <v>49108.766824299746</v>
      </c>
      <c r="E1106" s="6">
        <v>1350</v>
      </c>
      <c r="F1106" s="6">
        <v>21.44</v>
      </c>
      <c r="G1106" s="2">
        <f t="shared" si="126"/>
        <v>61986.940298507456</v>
      </c>
      <c r="H1106" s="15">
        <v>1329</v>
      </c>
      <c r="I1106" s="6">
        <v>22.244</v>
      </c>
      <c r="J1106" s="2">
        <f t="shared" si="127"/>
        <v>58352.814242042798</v>
      </c>
      <c r="K1106" s="15">
        <v>1298</v>
      </c>
      <c r="L1106" s="88" t="s">
        <v>52</v>
      </c>
      <c r="V1106" s="4" t="e">
        <v>#DIV/0!</v>
      </c>
    </row>
    <row r="1107" spans="2:22">
      <c r="B1107" s="84" t="s">
        <v>53</v>
      </c>
      <c r="C1107" s="6">
        <v>24.065249999999999</v>
      </c>
      <c r="D1107" s="2">
        <f t="shared" si="125"/>
        <v>48358.766840153337</v>
      </c>
      <c r="E1107" s="6">
        <v>1163.7658137000001</v>
      </c>
      <c r="F1107" s="6">
        <v>22.555669999999999</v>
      </c>
      <c r="G1107" s="2">
        <f t="shared" si="126"/>
        <v>56773.758970582559</v>
      </c>
      <c r="H1107" s="15">
        <v>1280.570172</v>
      </c>
      <c r="I1107" s="6">
        <v>23.977</v>
      </c>
      <c r="J1107" s="2">
        <f t="shared" si="127"/>
        <v>53646.661383826169</v>
      </c>
      <c r="K1107" s="15">
        <v>1286.2860000000001</v>
      </c>
      <c r="L1107" s="88" t="s">
        <v>54</v>
      </c>
      <c r="V1107" s="4" t="e">
        <v>#DIV/0!</v>
      </c>
    </row>
    <row r="1108" spans="2:22">
      <c r="B1108" s="84" t="s">
        <v>55</v>
      </c>
      <c r="C1108" s="6">
        <v>7.1999999999999995E-2</v>
      </c>
      <c r="D1108" s="6">
        <f t="shared" si="125"/>
        <v>9152.7777777777792</v>
      </c>
      <c r="E1108" s="6">
        <v>0.65900000000000003</v>
      </c>
      <c r="F1108" s="6">
        <v>0.38464999999999999</v>
      </c>
      <c r="G1108" s="6">
        <f t="shared" si="126"/>
        <v>20001.039906408423</v>
      </c>
      <c r="H1108" s="6">
        <v>7.6933999999999996</v>
      </c>
      <c r="I1108" s="6">
        <v>0.38469999999999999</v>
      </c>
      <c r="J1108" s="6">
        <f t="shared" si="127"/>
        <v>19998.323888744475</v>
      </c>
      <c r="K1108" s="6">
        <v>7.6933552000000001</v>
      </c>
      <c r="L1108" s="88" t="s">
        <v>56</v>
      </c>
      <c r="V1108" s="4">
        <v>146.30666666666366</v>
      </c>
    </row>
    <row r="1109" spans="2:22">
      <c r="B1109" s="84" t="s">
        <v>57</v>
      </c>
      <c r="C1109" s="6">
        <v>0.18437158469945356</v>
      </c>
      <c r="D1109" s="6">
        <f t="shared" si="125"/>
        <v>9150</v>
      </c>
      <c r="E1109" s="6">
        <v>1.6870000000000001</v>
      </c>
      <c r="F1109" s="6">
        <v>0.18579175704989154</v>
      </c>
      <c r="G1109" s="6">
        <f t="shared" si="126"/>
        <v>9220</v>
      </c>
      <c r="H1109" s="6">
        <v>1.7130000000000001</v>
      </c>
      <c r="I1109" s="6">
        <v>0.18579175704989154</v>
      </c>
      <c r="J1109" s="6">
        <f t="shared" si="127"/>
        <v>9386.853473438412</v>
      </c>
      <c r="K1109" s="6">
        <v>1.744</v>
      </c>
      <c r="L1109" s="88" t="s">
        <v>58</v>
      </c>
      <c r="V1109" s="4">
        <v>415.35533333334024</v>
      </c>
    </row>
    <row r="1110" spans="2:22">
      <c r="B1110" s="84" t="s">
        <v>59</v>
      </c>
      <c r="C1110" s="6">
        <v>11.676</v>
      </c>
      <c r="D1110" s="2">
        <f t="shared" si="125"/>
        <v>34348.064405618359</v>
      </c>
      <c r="E1110" s="6">
        <v>401.048</v>
      </c>
      <c r="F1110" s="6">
        <v>14.901999999999999</v>
      </c>
      <c r="G1110" s="2">
        <f t="shared" si="126"/>
        <v>33768.420346262246</v>
      </c>
      <c r="H1110" s="15">
        <v>503.21699999999998</v>
      </c>
      <c r="I1110" s="6">
        <v>13.317</v>
      </c>
      <c r="J1110" s="2">
        <f t="shared" si="127"/>
        <v>23007.359014793121</v>
      </c>
      <c r="K1110" s="15">
        <v>306.38900000000001</v>
      </c>
      <c r="L1110" s="88" t="s">
        <v>60</v>
      </c>
      <c r="V1110" s="4">
        <v>7.2533333333333019</v>
      </c>
    </row>
    <row r="1111" spans="2:22">
      <c r="B1111" s="84" t="s">
        <v>61</v>
      </c>
      <c r="C1111" s="6">
        <v>44.814</v>
      </c>
      <c r="D1111" s="2">
        <f t="shared" si="125"/>
        <v>13761.324586066856</v>
      </c>
      <c r="E1111" s="6">
        <v>616.70000000000005</v>
      </c>
      <c r="F1111" s="6">
        <v>46.745999999999995</v>
      </c>
      <c r="G1111" s="2">
        <f t="shared" si="126"/>
        <v>13213.862148633039</v>
      </c>
      <c r="H1111" s="15">
        <v>617.6952</v>
      </c>
      <c r="I1111" s="6">
        <v>47.684489999999997</v>
      </c>
      <c r="J1111" s="2">
        <f t="shared" si="127"/>
        <v>13019.516408794554</v>
      </c>
      <c r="K1111" s="15">
        <v>620.82899999999984</v>
      </c>
      <c r="L1111" s="88" t="s">
        <v>62</v>
      </c>
      <c r="V1111" s="4">
        <v>28.874666666666599</v>
      </c>
    </row>
    <row r="1112" spans="2:22">
      <c r="B1112" s="84" t="s">
        <v>63</v>
      </c>
      <c r="C1112" s="6">
        <v>11.14</v>
      </c>
      <c r="D1112" s="2">
        <f t="shared" si="125"/>
        <v>30451.615798922798</v>
      </c>
      <c r="E1112" s="6">
        <v>339.23099999999999</v>
      </c>
      <c r="F1112" s="6">
        <v>9.1839999999999993</v>
      </c>
      <c r="G1112" s="2">
        <f t="shared" si="126"/>
        <v>45230.074041811844</v>
      </c>
      <c r="H1112" s="15">
        <v>415.39299999999997</v>
      </c>
      <c r="I1112" s="6">
        <v>12.375</v>
      </c>
      <c r="J1112" s="2">
        <f t="shared" si="127"/>
        <v>55471.353535353534</v>
      </c>
      <c r="K1112" s="15">
        <v>686.45799999999997</v>
      </c>
      <c r="L1112" s="88" t="s">
        <v>64</v>
      </c>
      <c r="V1112" s="4" t="e">
        <v>#DIV/0!</v>
      </c>
    </row>
    <row r="1113" spans="2:22">
      <c r="B1113" s="84" t="s">
        <v>65</v>
      </c>
      <c r="C1113" s="6">
        <v>18.097000000000001</v>
      </c>
      <c r="D1113" s="2">
        <f t="shared" si="125"/>
        <v>1439.8519091562137</v>
      </c>
      <c r="E1113" s="6">
        <v>26.056999999999999</v>
      </c>
      <c r="F1113" s="6">
        <v>18.956</v>
      </c>
      <c r="G1113" s="2">
        <f t="shared" si="126"/>
        <v>1441.8126186959275</v>
      </c>
      <c r="H1113" s="15">
        <v>27.331</v>
      </c>
      <c r="I1113" s="6">
        <v>19.998999999999999</v>
      </c>
      <c r="J1113" s="2">
        <f t="shared" si="127"/>
        <v>1429.7714885744288</v>
      </c>
      <c r="K1113" s="15">
        <v>28.594000000000001</v>
      </c>
      <c r="L1113" s="88" t="s">
        <v>66</v>
      </c>
      <c r="V1113" s="4" t="e">
        <v>#DIV/0!</v>
      </c>
    </row>
    <row r="1114" spans="2:22">
      <c r="B1114" s="84" t="s">
        <v>67</v>
      </c>
      <c r="C1114" s="6">
        <v>34.75</v>
      </c>
      <c r="D1114" s="2">
        <f t="shared" si="125"/>
        <v>22187.05035971223</v>
      </c>
      <c r="E1114" s="6">
        <v>771</v>
      </c>
      <c r="F1114" s="6">
        <v>14.279</v>
      </c>
      <c r="G1114" s="2">
        <f t="shared" si="126"/>
        <v>20071.153442117797</v>
      </c>
      <c r="H1114" s="15">
        <v>286.596</v>
      </c>
      <c r="I1114" s="6">
        <v>13.879</v>
      </c>
      <c r="J1114" s="2">
        <f t="shared" si="127"/>
        <v>8906.3333093162328</v>
      </c>
      <c r="K1114" s="15">
        <v>123.611</v>
      </c>
      <c r="L1114" s="88" t="s">
        <v>68</v>
      </c>
      <c r="V1114" s="4" t="e">
        <v>#DIV/0!</v>
      </c>
    </row>
    <row r="1115" spans="2:22">
      <c r="B1115" s="84" t="s">
        <v>69</v>
      </c>
      <c r="C1115" s="6">
        <v>1.7976000000000001</v>
      </c>
      <c r="D1115" s="2">
        <f t="shared" si="125"/>
        <v>62299.732977303065</v>
      </c>
      <c r="E1115" s="6">
        <v>111.99</v>
      </c>
      <c r="F1115" s="6">
        <v>1.65279</v>
      </c>
      <c r="G1115" s="2">
        <f t="shared" si="126"/>
        <v>67201.519854306956</v>
      </c>
      <c r="H1115" s="15">
        <v>111.07</v>
      </c>
      <c r="I1115" s="6">
        <v>2.4470000000000001</v>
      </c>
      <c r="J1115" s="2">
        <f t="shared" si="127"/>
        <v>78298.73314262362</v>
      </c>
      <c r="K1115" s="15">
        <v>191.59700000000001</v>
      </c>
      <c r="L1115" s="88" t="s">
        <v>70</v>
      </c>
      <c r="V1115" s="4" t="e">
        <v>#DIV/0!</v>
      </c>
    </row>
    <row r="1116" spans="2:22">
      <c r="B1116" s="84" t="s">
        <v>71</v>
      </c>
      <c r="C1116" s="6">
        <v>0.89796000000000009</v>
      </c>
      <c r="D1116" s="2">
        <f t="shared" si="125"/>
        <v>46208.203037997235</v>
      </c>
      <c r="E1116" s="6">
        <v>41.493118000000003</v>
      </c>
      <c r="F1116" s="6">
        <v>1.5859850000000002</v>
      </c>
      <c r="G1116" s="2">
        <f t="shared" si="126"/>
        <v>108781.99226348291</v>
      </c>
      <c r="H1116" s="15">
        <v>172.52660799999998</v>
      </c>
      <c r="I1116" s="6">
        <v>1.7110000000000001</v>
      </c>
      <c r="J1116" s="2">
        <f t="shared" si="127"/>
        <v>129084.74576271186</v>
      </c>
      <c r="K1116" s="15">
        <v>220.864</v>
      </c>
      <c r="L1116" s="88" t="s">
        <v>72</v>
      </c>
      <c r="V1116" s="4" t="e">
        <v>#DIV/0!</v>
      </c>
    </row>
    <row r="1117" spans="2:22">
      <c r="B1117" s="84" t="s">
        <v>73</v>
      </c>
      <c r="C1117" s="6">
        <v>0.32300000000000001</v>
      </c>
      <c r="D1117" s="6">
        <f t="shared" si="125"/>
        <v>45808.049535603714</v>
      </c>
      <c r="E1117" s="6">
        <v>14.795999999999999</v>
      </c>
      <c r="F1117" s="6">
        <v>0.27900000000000003</v>
      </c>
      <c r="G1117" s="2">
        <f t="shared" si="126"/>
        <v>45498.207885304662</v>
      </c>
      <c r="H1117" s="15">
        <v>12.694000000000001</v>
      </c>
      <c r="I1117" s="6">
        <v>0.26900000000000002</v>
      </c>
      <c r="J1117" s="2">
        <f t="shared" si="127"/>
        <v>44308.55018587361</v>
      </c>
      <c r="K1117" s="15">
        <v>11.919</v>
      </c>
      <c r="L1117" s="88" t="s">
        <v>74</v>
      </c>
      <c r="V1117" s="4" t="e">
        <v>#DIV/0!</v>
      </c>
    </row>
    <row r="1118" spans="2:22">
      <c r="B1118" s="84" t="s">
        <v>75</v>
      </c>
      <c r="C1118" s="6">
        <v>0.52800000000000002</v>
      </c>
      <c r="D1118" s="2">
        <f t="shared" si="125"/>
        <v>138448.86363636362</v>
      </c>
      <c r="E1118" s="6">
        <v>73.100999999999999</v>
      </c>
      <c r="F1118" s="6">
        <v>0.625</v>
      </c>
      <c r="G1118" s="2">
        <f t="shared" si="126"/>
        <v>123025.60000000001</v>
      </c>
      <c r="H1118" s="15">
        <v>76.891000000000005</v>
      </c>
      <c r="I1118" s="6">
        <v>0.745</v>
      </c>
      <c r="J1118" s="2">
        <f t="shared" si="127"/>
        <v>139659.06040268455</v>
      </c>
      <c r="K1118" s="15">
        <v>104.04600000000001</v>
      </c>
      <c r="L1118" s="88" t="s">
        <v>76</v>
      </c>
      <c r="V1118" s="4">
        <v>-10</v>
      </c>
    </row>
    <row r="1119" spans="2:22">
      <c r="B1119" s="84" t="s">
        <v>77</v>
      </c>
      <c r="C1119" s="6">
        <v>5.7654499435939881</v>
      </c>
      <c r="D1119" s="2">
        <f t="shared" si="125"/>
        <v>36929.655452521016</v>
      </c>
      <c r="E1119" s="6">
        <v>212.91607994568272</v>
      </c>
      <c r="F1119" s="6">
        <v>5.3559999999999999</v>
      </c>
      <c r="G1119" s="2">
        <f t="shared" si="126"/>
        <v>45831.030619865574</v>
      </c>
      <c r="H1119" s="15">
        <v>245.471</v>
      </c>
      <c r="I1119" s="6">
        <v>3.5379999999999998</v>
      </c>
      <c r="J1119" s="2">
        <f t="shared" si="127"/>
        <v>82486.998304126624</v>
      </c>
      <c r="K1119" s="15">
        <v>291.839</v>
      </c>
      <c r="L1119" s="88" t="s">
        <v>78</v>
      </c>
      <c r="V1119" s="4">
        <v>0.26933333333333564</v>
      </c>
    </row>
    <row r="1120" spans="2:22">
      <c r="B1120" s="84" t="s">
        <v>79</v>
      </c>
      <c r="C1120" s="6">
        <v>10.379</v>
      </c>
      <c r="D1120" s="2">
        <f t="shared" si="125"/>
        <v>20677.618267655846</v>
      </c>
      <c r="E1120" s="6">
        <v>214.613</v>
      </c>
      <c r="F1120" s="6">
        <v>10.406000000000001</v>
      </c>
      <c r="G1120" s="2">
        <f t="shared" si="126"/>
        <v>20734.864501249278</v>
      </c>
      <c r="H1120" s="15">
        <v>215.767</v>
      </c>
      <c r="I1120" s="6">
        <v>10.532</v>
      </c>
      <c r="J1120" s="2">
        <f t="shared" si="127"/>
        <v>20633.87770603874</v>
      </c>
      <c r="K1120" s="15">
        <v>217.316</v>
      </c>
      <c r="L1120" s="88" t="s">
        <v>80</v>
      </c>
      <c r="V1120" s="4" t="e">
        <v>#DIV/0!</v>
      </c>
    </row>
    <row r="1121" spans="2:22">
      <c r="B1121" s="84" t="s">
        <v>81</v>
      </c>
      <c r="C1121" s="6">
        <v>196.77419999999998</v>
      </c>
      <c r="D1121" s="2">
        <f t="shared" si="125"/>
        <v>39269.462155099602</v>
      </c>
      <c r="E1121" s="6">
        <v>7727.2169999999996</v>
      </c>
      <c r="F1121" s="6">
        <v>186.54079999999999</v>
      </c>
      <c r="G1121" s="2">
        <f t="shared" si="126"/>
        <v>39299.568780663532</v>
      </c>
      <c r="H1121" s="15">
        <v>7330.973</v>
      </c>
      <c r="I1121" s="6">
        <v>167.3278</v>
      </c>
      <c r="J1121" s="2">
        <f t="shared" si="127"/>
        <v>40280.94554521126</v>
      </c>
      <c r="K1121" s="15">
        <v>6740.1220000000003</v>
      </c>
      <c r="L1121" s="88" t="s">
        <v>82</v>
      </c>
      <c r="V1121" s="4">
        <v>18.721999999999753</v>
      </c>
    </row>
    <row r="1122" spans="2:22">
      <c r="B1122" s="84" t="s">
        <v>83</v>
      </c>
      <c r="C1122" s="6">
        <v>17.539000000000001</v>
      </c>
      <c r="D1122" s="2">
        <f t="shared" si="125"/>
        <v>80527.966246650321</v>
      </c>
      <c r="E1122" s="6">
        <v>1412.38</v>
      </c>
      <c r="F1122" s="6">
        <v>15.239000000000001</v>
      </c>
      <c r="G1122" s="2">
        <f t="shared" si="126"/>
        <v>80795.852746243181</v>
      </c>
      <c r="H1122" s="15">
        <v>1231.248</v>
      </c>
      <c r="I1122" s="6">
        <v>15.888</v>
      </c>
      <c r="J1122" s="2">
        <f t="shared" si="127"/>
        <v>81430.073011077533</v>
      </c>
      <c r="K1122" s="15">
        <v>1293.761</v>
      </c>
      <c r="L1122" s="88" t="s">
        <v>84</v>
      </c>
      <c r="V1122" s="4">
        <v>1</v>
      </c>
    </row>
    <row r="1123" spans="2:22">
      <c r="B1123" s="84" t="s">
        <v>85</v>
      </c>
      <c r="C1123" s="6"/>
      <c r="D1123" s="2"/>
      <c r="E1123" s="6"/>
      <c r="F1123" s="6"/>
      <c r="G1123" s="2"/>
      <c r="H1123" s="15"/>
      <c r="I1123" s="6"/>
      <c r="J1123" s="2"/>
      <c r="K1123" s="15"/>
      <c r="L1123" s="88" t="s">
        <v>86</v>
      </c>
      <c r="V1123" s="4" t="e">
        <v>#DIV/0!</v>
      </c>
    </row>
    <row r="1124" spans="2:22" ht="15" thickBot="1">
      <c r="B1124" s="85" t="s">
        <v>87</v>
      </c>
      <c r="C1124" s="16">
        <v>18.126000000000005</v>
      </c>
      <c r="D1124" s="2">
        <f t="shared" si="125"/>
        <v>9361.6903894957486</v>
      </c>
      <c r="E1124" s="16">
        <v>169.69</v>
      </c>
      <c r="F1124" s="16">
        <v>13.679260000000397</v>
      </c>
      <c r="G1124" s="2">
        <f t="shared" si="126"/>
        <v>14684.200753549108</v>
      </c>
      <c r="H1124" s="17">
        <v>200.869</v>
      </c>
      <c r="I1124" s="16">
        <v>6.7859999999999996</v>
      </c>
      <c r="J1124" s="2">
        <f t="shared" si="127"/>
        <v>13012.525788387858</v>
      </c>
      <c r="K1124" s="17">
        <v>88.302999999999997</v>
      </c>
      <c r="L1124" s="89" t="s">
        <v>88</v>
      </c>
      <c r="V1124" s="4" t="e">
        <v>#DIV/0!</v>
      </c>
    </row>
    <row r="1125" spans="2:22" ht="16.5" thickBot="1">
      <c r="B1125" s="86" t="s">
        <v>383</v>
      </c>
      <c r="C1125" s="90">
        <f>SUM(C1103:C1124)</f>
        <v>536.75454133826133</v>
      </c>
      <c r="D1125" s="90">
        <f t="shared" si="125"/>
        <v>30251.761994859593</v>
      </c>
      <c r="E1125" s="90">
        <f>SUM(E1103:E1124)</f>
        <v>16237.770634225106</v>
      </c>
      <c r="F1125" s="90">
        <f>SUM(F1103:F1124)</f>
        <v>429.85736384804238</v>
      </c>
      <c r="G1125" s="90">
        <f t="shared" si="126"/>
        <v>35770.573474811819</v>
      </c>
      <c r="H1125" s="90">
        <f>SUM(H1103:H1124)</f>
        <v>15376.244417215319</v>
      </c>
      <c r="I1125" s="90">
        <f>SUM(I1103:I1124)</f>
        <v>416.17105169242751</v>
      </c>
      <c r="J1125" s="90">
        <f t="shared" si="127"/>
        <v>35870.376357665948</v>
      </c>
      <c r="K1125" s="90">
        <f>SUM(K1103:K1124)</f>
        <v>14928.212253373025</v>
      </c>
      <c r="L1125" s="86" t="s">
        <v>385</v>
      </c>
    </row>
    <row r="1126" spans="2:22" ht="16.5" thickBot="1">
      <c r="B1126" s="86" t="s">
        <v>384</v>
      </c>
      <c r="C1126" s="90">
        <v>4815.7619999999997</v>
      </c>
      <c r="D1126" s="90">
        <f>E1126/C1126*1000</f>
        <v>36858.350142718846</v>
      </c>
      <c r="E1126" s="90">
        <v>177501.04199999999</v>
      </c>
      <c r="F1126" s="90">
        <v>4845.1930000000002</v>
      </c>
      <c r="G1126" s="90">
        <f>H1126/F1126*1000</f>
        <v>37048.76173147282</v>
      </c>
      <c r="H1126" s="90">
        <v>179508.40100000001</v>
      </c>
      <c r="I1126" s="90">
        <v>4848.384</v>
      </c>
      <c r="J1126" s="90">
        <f t="shared" si="127"/>
        <v>37600.444808002001</v>
      </c>
      <c r="K1126" s="90">
        <v>182301.39499999999</v>
      </c>
      <c r="L1126" s="86" t="s">
        <v>382</v>
      </c>
    </row>
    <row r="1128" spans="2:22">
      <c r="C1128" s="63"/>
      <c r="F1128" s="66"/>
    </row>
    <row r="1129" spans="2:22">
      <c r="F1129" s="67"/>
    </row>
    <row r="1131" spans="2:22">
      <c r="B1131" s="43" t="s">
        <v>145</v>
      </c>
      <c r="L1131" s="59" t="s">
        <v>146</v>
      </c>
    </row>
    <row r="1132" spans="2:22">
      <c r="B1132" s="43" t="s">
        <v>211</v>
      </c>
      <c r="L1132" s="59" t="s">
        <v>212</v>
      </c>
    </row>
    <row r="1133" spans="2:22" ht="20.25" customHeight="1" thickBot="1">
      <c r="B1133" s="37" t="s">
        <v>133</v>
      </c>
      <c r="L1133" s="59" t="s">
        <v>134</v>
      </c>
    </row>
    <row r="1134" spans="2:22" ht="15" thickBot="1">
      <c r="B1134" s="102" t="s">
        <v>43</v>
      </c>
      <c r="C1134" s="105">
        <v>2015</v>
      </c>
      <c r="D1134" s="106"/>
      <c r="E1134" s="107"/>
      <c r="F1134" s="105">
        <v>2016</v>
      </c>
      <c r="G1134" s="106"/>
      <c r="H1134" s="107"/>
      <c r="I1134" s="105">
        <v>2017</v>
      </c>
      <c r="J1134" s="106"/>
      <c r="K1134" s="107"/>
      <c r="L1134" s="108" t="s">
        <v>44</v>
      </c>
    </row>
    <row r="1135" spans="2:22">
      <c r="B1135" s="103"/>
      <c r="C1135" s="79" t="s">
        <v>8</v>
      </c>
      <c r="D1135" s="79" t="s">
        <v>9</v>
      </c>
      <c r="E1135" s="79" t="s">
        <v>10</v>
      </c>
      <c r="F1135" s="79" t="s">
        <v>8</v>
      </c>
      <c r="G1135" s="79" t="s">
        <v>9</v>
      </c>
      <c r="H1135" s="80" t="s">
        <v>10</v>
      </c>
      <c r="I1135" s="79" t="s">
        <v>8</v>
      </c>
      <c r="J1135" s="79" t="s">
        <v>9</v>
      </c>
      <c r="K1135" s="80" t="s">
        <v>10</v>
      </c>
      <c r="L1135" s="109"/>
    </row>
    <row r="1136" spans="2:22" ht="15" thickBot="1">
      <c r="B1136" s="104"/>
      <c r="C1136" s="81" t="s">
        <v>11</v>
      </c>
      <c r="D1136" s="81" t="s">
        <v>12</v>
      </c>
      <c r="E1136" s="81" t="s">
        <v>13</v>
      </c>
      <c r="F1136" s="81" t="s">
        <v>11</v>
      </c>
      <c r="G1136" s="81" t="s">
        <v>12</v>
      </c>
      <c r="H1136" s="82" t="s">
        <v>13</v>
      </c>
      <c r="I1136" s="81" t="s">
        <v>11</v>
      </c>
      <c r="J1136" s="81" t="s">
        <v>12</v>
      </c>
      <c r="K1136" s="82" t="s">
        <v>13</v>
      </c>
      <c r="L1136" s="110"/>
      <c r="V1136" s="59">
        <v>2017</v>
      </c>
    </row>
    <row r="1137" spans="2:22">
      <c r="B1137" s="83" t="s">
        <v>45</v>
      </c>
      <c r="C1137" s="5">
        <v>1.803221</v>
      </c>
      <c r="D1137" s="2">
        <f t="shared" ref="D1137:D1160" si="128">E1137/C1137*1000</f>
        <v>22931.570229051238</v>
      </c>
      <c r="E1137" s="5">
        <v>41.350689000000003</v>
      </c>
      <c r="F1137" s="5">
        <v>3.2005000000000003</v>
      </c>
      <c r="G1137" s="2">
        <f t="shared" ref="G1137:G1160" si="129">H1137/F1137*1000</f>
        <v>21126.386502109042</v>
      </c>
      <c r="H1137" s="14">
        <v>67.614999999999995</v>
      </c>
      <c r="I1137" s="5">
        <v>1.4450000000000001</v>
      </c>
      <c r="J1137" s="2">
        <f t="shared" ref="J1137:J1160" si="130">K1137/I1137*1000</f>
        <v>40022.145328719722</v>
      </c>
      <c r="K1137" s="1">
        <v>57.832000000000001</v>
      </c>
      <c r="L1137" s="87" t="s">
        <v>46</v>
      </c>
      <c r="V1137" s="4">
        <v>1.6943333333333328</v>
      </c>
    </row>
    <row r="1138" spans="2:22">
      <c r="B1138" s="84" t="s">
        <v>47</v>
      </c>
      <c r="C1138" s="6"/>
      <c r="D1138" s="2"/>
      <c r="E1138" s="6"/>
      <c r="F1138" s="6"/>
      <c r="G1138" s="2"/>
      <c r="H1138" s="15"/>
      <c r="I1138" s="6"/>
      <c r="J1138" s="2"/>
      <c r="K1138" s="15"/>
      <c r="L1138" s="88" t="s">
        <v>48</v>
      </c>
      <c r="V1138" s="4">
        <v>1.0139999999998963</v>
      </c>
    </row>
    <row r="1139" spans="2:22">
      <c r="B1139" s="84" t="s">
        <v>49</v>
      </c>
      <c r="C1139" s="6"/>
      <c r="D1139" s="2"/>
      <c r="E1139" s="6"/>
      <c r="F1139" s="6"/>
      <c r="G1139" s="2"/>
      <c r="H1139" s="15"/>
      <c r="I1139" s="15">
        <v>1.4E-2</v>
      </c>
      <c r="J1139" s="2">
        <f t="shared" si="130"/>
        <v>20785.714285714286</v>
      </c>
      <c r="K1139" s="15">
        <v>0.29099999999999998</v>
      </c>
      <c r="L1139" s="88" t="s">
        <v>50</v>
      </c>
      <c r="V1139" s="4" t="e">
        <v>#DIV/0!</v>
      </c>
    </row>
    <row r="1140" spans="2:22">
      <c r="B1140" s="84" t="s">
        <v>51</v>
      </c>
      <c r="C1140" s="6">
        <v>6.86</v>
      </c>
      <c r="D1140" s="2">
        <f t="shared" si="128"/>
        <v>54664.723032069967</v>
      </c>
      <c r="E1140" s="6">
        <v>375</v>
      </c>
      <c r="F1140" s="6">
        <v>9.3249999999999993</v>
      </c>
      <c r="G1140" s="2">
        <f t="shared" si="129"/>
        <v>28069.705093833782</v>
      </c>
      <c r="H1140" s="15">
        <v>261.75</v>
      </c>
      <c r="I1140" s="6">
        <v>6.3609999999999998</v>
      </c>
      <c r="J1140" s="2">
        <f t="shared" si="130"/>
        <v>29261.27967300739</v>
      </c>
      <c r="K1140" s="15">
        <v>186.131</v>
      </c>
      <c r="L1140" s="88" t="s">
        <v>52</v>
      </c>
      <c r="V1140" s="4" t="e">
        <v>#DIV/0!</v>
      </c>
    </row>
    <row r="1141" spans="2:22">
      <c r="B1141" s="84" t="s">
        <v>53</v>
      </c>
      <c r="C1141" s="6">
        <v>47.922934999999995</v>
      </c>
      <c r="D1141" s="2">
        <f t="shared" si="128"/>
        <v>29970.625755705492</v>
      </c>
      <c r="E1141" s="6">
        <v>1436.28035</v>
      </c>
      <c r="F1141" s="6">
        <v>49.896430000000002</v>
      </c>
      <c r="G1141" s="2">
        <f t="shared" si="129"/>
        <v>30583.081795631468</v>
      </c>
      <c r="H1141" s="15">
        <v>1525.9866</v>
      </c>
      <c r="I1141" s="6">
        <v>48.301000000000002</v>
      </c>
      <c r="J1141" s="2">
        <f t="shared" si="130"/>
        <v>29405.395333429948</v>
      </c>
      <c r="K1141" s="15">
        <v>1420.31</v>
      </c>
      <c r="L1141" s="88" t="s">
        <v>54</v>
      </c>
      <c r="V1141" s="4" t="e">
        <v>#DIV/0!</v>
      </c>
    </row>
    <row r="1142" spans="2:22">
      <c r="B1142" s="84" t="s">
        <v>55</v>
      </c>
      <c r="C1142" s="6"/>
      <c r="D1142" s="6"/>
      <c r="E1142" s="6"/>
      <c r="F1142" s="6">
        <v>0.02</v>
      </c>
      <c r="G1142" s="6">
        <f t="shared" si="129"/>
        <v>51395</v>
      </c>
      <c r="H1142" s="6">
        <v>1.0279</v>
      </c>
      <c r="I1142" s="6">
        <v>2.5000000000000001E-2</v>
      </c>
      <c r="J1142" s="6">
        <f t="shared" si="130"/>
        <v>41117.72</v>
      </c>
      <c r="K1142" s="6">
        <v>1.0279430000000001</v>
      </c>
      <c r="L1142" s="88" t="s">
        <v>56</v>
      </c>
      <c r="V1142" s="4">
        <v>146.30666666666366</v>
      </c>
    </row>
    <row r="1143" spans="2:22">
      <c r="B1143" s="84" t="s">
        <v>57</v>
      </c>
      <c r="C1143" s="6"/>
      <c r="D1143" s="6"/>
      <c r="E1143" s="6"/>
      <c r="F1143" s="6"/>
      <c r="G1143" s="6"/>
      <c r="H1143" s="6"/>
      <c r="I1143" s="6"/>
      <c r="J1143" s="6"/>
      <c r="K1143" s="6"/>
      <c r="L1143" s="88" t="s">
        <v>58</v>
      </c>
      <c r="V1143" s="4">
        <v>415.35533333334024</v>
      </c>
    </row>
    <row r="1144" spans="2:22">
      <c r="B1144" s="84" t="s">
        <v>59</v>
      </c>
      <c r="C1144" s="6">
        <v>4.774</v>
      </c>
      <c r="D1144" s="2">
        <f t="shared" si="128"/>
        <v>28051.738583996652</v>
      </c>
      <c r="E1144" s="6">
        <v>133.91900000000001</v>
      </c>
      <c r="F1144" s="6">
        <v>3.2349999999999999</v>
      </c>
      <c r="G1144" s="2">
        <f t="shared" si="129"/>
        <v>27432.457496136012</v>
      </c>
      <c r="H1144" s="15">
        <v>88.744</v>
      </c>
      <c r="I1144" s="6">
        <v>2.7160000000000002</v>
      </c>
      <c r="J1144" s="2">
        <f t="shared" si="130"/>
        <v>26138.438880706923</v>
      </c>
      <c r="K1144" s="15">
        <v>70.992000000000004</v>
      </c>
      <c r="L1144" s="88" t="s">
        <v>60</v>
      </c>
      <c r="V1144" s="4">
        <v>7.2533333333333019</v>
      </c>
    </row>
    <row r="1145" spans="2:22">
      <c r="B1145" s="84" t="s">
        <v>61</v>
      </c>
      <c r="C1145" s="6">
        <v>85.97399999999999</v>
      </c>
      <c r="D1145" s="2">
        <f t="shared" si="128"/>
        <v>18417.195896433812</v>
      </c>
      <c r="E1145" s="6">
        <v>1583.4</v>
      </c>
      <c r="F1145" s="6">
        <v>87.695999999999998</v>
      </c>
      <c r="G1145" s="2">
        <f t="shared" si="129"/>
        <v>18061.25706987776</v>
      </c>
      <c r="H1145" s="15">
        <v>1583.9</v>
      </c>
      <c r="I1145" s="6">
        <v>89.4</v>
      </c>
      <c r="J1145" s="2">
        <f t="shared" si="130"/>
        <v>17894.172259507828</v>
      </c>
      <c r="K1145" s="15">
        <v>1599.739</v>
      </c>
      <c r="L1145" s="88" t="s">
        <v>62</v>
      </c>
      <c r="V1145" s="4">
        <v>28.874666666666599</v>
      </c>
    </row>
    <row r="1146" spans="2:22">
      <c r="B1146" s="84" t="s">
        <v>63</v>
      </c>
      <c r="C1146" s="6">
        <v>6.2830000000000004</v>
      </c>
      <c r="D1146" s="2">
        <f t="shared" si="128"/>
        <v>15316.727677860892</v>
      </c>
      <c r="E1146" s="6">
        <v>96.234999999999999</v>
      </c>
      <c r="F1146" s="6">
        <v>5.2619999999999996</v>
      </c>
      <c r="G1146" s="2">
        <f t="shared" si="129"/>
        <v>15029.646522234892</v>
      </c>
      <c r="H1146" s="15">
        <v>79.085999999999999</v>
      </c>
      <c r="I1146" s="6">
        <v>5.0289999999999999</v>
      </c>
      <c r="J1146" s="2">
        <f t="shared" si="130"/>
        <v>15833.167627758998</v>
      </c>
      <c r="K1146" s="15">
        <v>79.625</v>
      </c>
      <c r="L1146" s="88" t="s">
        <v>64</v>
      </c>
      <c r="V1146" s="4" t="e">
        <v>#DIV/0!</v>
      </c>
    </row>
    <row r="1147" spans="2:22">
      <c r="B1147" s="84" t="s">
        <v>65</v>
      </c>
      <c r="C1147" s="6">
        <v>3.0350000000000001</v>
      </c>
      <c r="D1147" s="2">
        <f t="shared" si="128"/>
        <v>1769.3574958813838</v>
      </c>
      <c r="E1147" s="6">
        <v>5.37</v>
      </c>
      <c r="F1147" s="6">
        <v>2.851</v>
      </c>
      <c r="G1147" s="2">
        <f t="shared" si="129"/>
        <v>1779.7264117853383</v>
      </c>
      <c r="H1147" s="15">
        <v>5.0739999999999998</v>
      </c>
      <c r="I1147" s="6">
        <v>2.5750000000000002</v>
      </c>
      <c r="J1147" s="2">
        <f t="shared" si="130"/>
        <v>1856.6990291262134</v>
      </c>
      <c r="K1147" s="15">
        <v>4.7809999999999997</v>
      </c>
      <c r="L1147" s="88" t="s">
        <v>66</v>
      </c>
      <c r="V1147" s="4" t="e">
        <v>#DIV/0!</v>
      </c>
    </row>
    <row r="1148" spans="2:22">
      <c r="B1148" s="84" t="s">
        <v>67</v>
      </c>
      <c r="C1148" s="6">
        <v>4.3540000000000001</v>
      </c>
      <c r="D1148" s="2">
        <f t="shared" si="128"/>
        <v>10180.98300413413</v>
      </c>
      <c r="E1148" s="6">
        <v>44.328000000000003</v>
      </c>
      <c r="F1148" s="6">
        <v>4.5599999999999996</v>
      </c>
      <c r="G1148" s="2">
        <f t="shared" si="129"/>
        <v>6470.6140350877195</v>
      </c>
      <c r="H1148" s="15">
        <v>29.506</v>
      </c>
      <c r="I1148" s="6">
        <v>2.13</v>
      </c>
      <c r="J1148" s="2">
        <f t="shared" si="130"/>
        <v>6029.1079812206572</v>
      </c>
      <c r="K1148" s="15">
        <v>12.842000000000001</v>
      </c>
      <c r="L1148" s="88" t="s">
        <v>68</v>
      </c>
      <c r="V1148" s="4" t="e">
        <v>#DIV/0!</v>
      </c>
    </row>
    <row r="1149" spans="2:22">
      <c r="B1149" s="84" t="s">
        <v>69</v>
      </c>
      <c r="C1149" s="6">
        <v>0.38556000000000001</v>
      </c>
      <c r="D1149" s="2">
        <f t="shared" si="128"/>
        <v>15120.863160078847</v>
      </c>
      <c r="E1149" s="6">
        <v>5.83</v>
      </c>
      <c r="F1149" s="6">
        <v>0.53056000000000003</v>
      </c>
      <c r="G1149" s="2">
        <f t="shared" si="129"/>
        <v>15681.544028950542</v>
      </c>
      <c r="H1149" s="15">
        <v>8.32</v>
      </c>
      <c r="I1149" s="6">
        <v>0.58599999999999997</v>
      </c>
      <c r="J1149" s="2">
        <f t="shared" si="130"/>
        <v>17725.255972696246</v>
      </c>
      <c r="K1149" s="15">
        <v>10.387</v>
      </c>
      <c r="L1149" s="88" t="s">
        <v>70</v>
      </c>
      <c r="V1149" s="4" t="e">
        <v>#DIV/0!</v>
      </c>
    </row>
    <row r="1150" spans="2:22">
      <c r="B1150" s="84" t="s">
        <v>71</v>
      </c>
      <c r="C1150" s="6">
        <v>0.76712000000000002</v>
      </c>
      <c r="D1150" s="2">
        <f t="shared" si="128"/>
        <v>22719.392011680051</v>
      </c>
      <c r="E1150" s="6">
        <v>17.4285</v>
      </c>
      <c r="F1150" s="6">
        <v>1.1118000000000001</v>
      </c>
      <c r="G1150" s="2">
        <f t="shared" si="129"/>
        <v>16683.216405828385</v>
      </c>
      <c r="H1150" s="15">
        <v>18.548400000000001</v>
      </c>
      <c r="I1150" s="6">
        <v>1.147</v>
      </c>
      <c r="J1150" s="2">
        <f t="shared" si="130"/>
        <v>28196.163905841324</v>
      </c>
      <c r="K1150" s="15">
        <v>32.341000000000001</v>
      </c>
      <c r="L1150" s="88" t="s">
        <v>72</v>
      </c>
      <c r="V1150" s="4" t="e">
        <v>#DIV/0!</v>
      </c>
    </row>
    <row r="1151" spans="2:22">
      <c r="B1151" s="84" t="s">
        <v>73</v>
      </c>
      <c r="C1151" s="6">
        <v>0.17899999999999999</v>
      </c>
      <c r="D1151" s="6">
        <f t="shared" si="128"/>
        <v>24050.279329608937</v>
      </c>
      <c r="E1151" s="6">
        <v>4.3049999999999997</v>
      </c>
      <c r="F1151" s="6">
        <v>0.113</v>
      </c>
      <c r="G1151" s="2">
        <f t="shared" si="129"/>
        <v>21831.858407079646</v>
      </c>
      <c r="H1151" s="15">
        <v>2.4670000000000001</v>
      </c>
      <c r="I1151" s="6">
        <v>0.12</v>
      </c>
      <c r="J1151" s="2">
        <f t="shared" si="130"/>
        <v>22758.333333333332</v>
      </c>
      <c r="K1151" s="15">
        <v>2.7309999999999999</v>
      </c>
      <c r="L1151" s="88" t="s">
        <v>74</v>
      </c>
      <c r="V1151" s="4" t="e">
        <v>#DIV/0!</v>
      </c>
    </row>
    <row r="1152" spans="2:22">
      <c r="B1152" s="84" t="s">
        <v>75</v>
      </c>
      <c r="C1152" s="6">
        <v>0.32900000000000001</v>
      </c>
      <c r="D1152" s="2">
        <f t="shared" si="128"/>
        <v>33027.355623100295</v>
      </c>
      <c r="E1152" s="6">
        <v>10.866</v>
      </c>
      <c r="F1152" s="6">
        <v>0.33800000000000002</v>
      </c>
      <c r="G1152" s="2">
        <f t="shared" si="129"/>
        <v>37789.940828402367</v>
      </c>
      <c r="H1152" s="15">
        <v>12.773</v>
      </c>
      <c r="I1152" s="6">
        <v>0.21099999999999999</v>
      </c>
      <c r="J1152" s="2">
        <f t="shared" si="130"/>
        <v>36436.018957345972</v>
      </c>
      <c r="K1152" s="15">
        <v>7.6879999999999997</v>
      </c>
      <c r="L1152" s="88" t="s">
        <v>76</v>
      </c>
      <c r="V1152" s="4">
        <v>-10</v>
      </c>
    </row>
    <row r="1153" spans="2:22">
      <c r="B1153" s="84" t="s">
        <v>77</v>
      </c>
      <c r="C1153" s="6">
        <v>3.2500669893033884</v>
      </c>
      <c r="D1153" s="2">
        <f t="shared" si="128"/>
        <v>33960.503871105204</v>
      </c>
      <c r="E1153" s="6">
        <v>110.37391257158895</v>
      </c>
      <c r="F1153" s="6">
        <v>2.867</v>
      </c>
      <c r="G1153" s="2">
        <f t="shared" si="129"/>
        <v>36561.213812347407</v>
      </c>
      <c r="H1153" s="15">
        <v>104.821</v>
      </c>
      <c r="I1153" s="6">
        <v>3.3130000000000002</v>
      </c>
      <c r="J1153" s="2">
        <f t="shared" si="130"/>
        <v>23517.355870811949</v>
      </c>
      <c r="K1153" s="15">
        <v>77.912999999999997</v>
      </c>
      <c r="L1153" s="88" t="s">
        <v>78</v>
      </c>
      <c r="V1153" s="4">
        <v>0.26933333333333564</v>
      </c>
    </row>
    <row r="1154" spans="2:22">
      <c r="B1154" s="84" t="s">
        <v>79</v>
      </c>
      <c r="C1154" s="6">
        <v>9.09</v>
      </c>
      <c r="D1154" s="2">
        <f t="shared" si="128"/>
        <v>20280.968096809684</v>
      </c>
      <c r="E1154" s="6">
        <v>184.35400000000001</v>
      </c>
      <c r="F1154" s="6">
        <v>9.0660000000000007</v>
      </c>
      <c r="G1154" s="2">
        <f t="shared" si="129"/>
        <v>20376.351202294285</v>
      </c>
      <c r="H1154" s="15">
        <v>184.732</v>
      </c>
      <c r="I1154" s="6">
        <v>9.1229999999999993</v>
      </c>
      <c r="J1154" s="2">
        <f t="shared" si="130"/>
        <v>20348.679162556178</v>
      </c>
      <c r="K1154" s="15">
        <v>185.64099999999999</v>
      </c>
      <c r="L1154" s="88" t="s">
        <v>80</v>
      </c>
      <c r="V1154" s="4" t="e">
        <v>#DIV/0!</v>
      </c>
    </row>
    <row r="1155" spans="2:22">
      <c r="B1155" s="84" t="s">
        <v>81</v>
      </c>
      <c r="C1155" s="6">
        <v>82.726559999999992</v>
      </c>
      <c r="D1155" s="2">
        <f t="shared" si="128"/>
        <v>10743.720033807766</v>
      </c>
      <c r="E1155" s="6">
        <v>888.79100000000005</v>
      </c>
      <c r="F1155" s="6">
        <v>69.09</v>
      </c>
      <c r="G1155" s="2">
        <f t="shared" si="129"/>
        <v>34019.380518164711</v>
      </c>
      <c r="H1155" s="15">
        <v>2350.3989999999999</v>
      </c>
      <c r="I1155" s="6">
        <v>80.896000000000001</v>
      </c>
      <c r="J1155" s="2">
        <f t="shared" si="130"/>
        <v>36059.632120253162</v>
      </c>
      <c r="K1155" s="15">
        <v>2917.08</v>
      </c>
      <c r="L1155" s="88" t="s">
        <v>82</v>
      </c>
      <c r="V1155" s="4">
        <v>18.721999999999753</v>
      </c>
    </row>
    <row r="1156" spans="2:22">
      <c r="B1156" s="84" t="s">
        <v>83</v>
      </c>
      <c r="C1156" s="6">
        <v>32.287999999999997</v>
      </c>
      <c r="D1156" s="2">
        <f t="shared" si="128"/>
        <v>25666.377601585733</v>
      </c>
      <c r="E1156" s="6">
        <v>828.71600000000001</v>
      </c>
      <c r="F1156" s="6">
        <v>25.088999999999999</v>
      </c>
      <c r="G1156" s="2">
        <f t="shared" si="129"/>
        <v>27328.590218821002</v>
      </c>
      <c r="H1156" s="15">
        <v>685.64700000000005</v>
      </c>
      <c r="I1156" s="6">
        <v>27.805</v>
      </c>
      <c r="J1156" s="2">
        <f t="shared" si="130"/>
        <v>27122.064376910628</v>
      </c>
      <c r="K1156" s="15">
        <v>754.12900000000002</v>
      </c>
      <c r="L1156" s="88" t="s">
        <v>84</v>
      </c>
      <c r="V1156" s="4">
        <v>1</v>
      </c>
    </row>
    <row r="1157" spans="2:22">
      <c r="B1157" s="84" t="s">
        <v>85</v>
      </c>
      <c r="C1157" s="6"/>
      <c r="D1157" s="2"/>
      <c r="E1157" s="6"/>
      <c r="F1157" s="6"/>
      <c r="G1157" s="2"/>
      <c r="H1157" s="15"/>
      <c r="I1157" s="6"/>
      <c r="J1157" s="2"/>
      <c r="K1157" s="15"/>
      <c r="L1157" s="88" t="s">
        <v>86</v>
      </c>
      <c r="V1157" s="4" t="e">
        <v>#DIV/0!</v>
      </c>
    </row>
    <row r="1158" spans="2:22" ht="15" thickBot="1">
      <c r="B1158" s="85" t="s">
        <v>87</v>
      </c>
      <c r="C1158" s="16">
        <v>15.337999999999999</v>
      </c>
      <c r="D1158" s="2">
        <f t="shared" si="128"/>
        <v>14870.517668535664</v>
      </c>
      <c r="E1158" s="16">
        <v>228.084</v>
      </c>
      <c r="F1158" s="16">
        <v>12.006000000000007</v>
      </c>
      <c r="G1158" s="2">
        <f t="shared" si="129"/>
        <v>20145.927036481749</v>
      </c>
      <c r="H1158" s="17">
        <v>241.87200000000001</v>
      </c>
      <c r="I1158" s="16">
        <v>13.467000000000001</v>
      </c>
      <c r="J1158" s="2">
        <f t="shared" si="130"/>
        <v>14268.062671716045</v>
      </c>
      <c r="K1158" s="17">
        <v>192.148</v>
      </c>
      <c r="L1158" s="89" t="s">
        <v>88</v>
      </c>
      <c r="V1158" s="4" t="e">
        <v>#DIV/0!</v>
      </c>
    </row>
    <row r="1159" spans="2:22" ht="16.5" thickBot="1">
      <c r="B1159" s="86" t="s">
        <v>383</v>
      </c>
      <c r="C1159" s="90">
        <f>SUM(C1137:C1158)</f>
        <v>305.35946298930338</v>
      </c>
      <c r="D1159" s="90">
        <f t="shared" si="128"/>
        <v>19631.392434632289</v>
      </c>
      <c r="E1159" s="90">
        <f>SUM(E1137:E1158)</f>
        <v>5994.6314515715885</v>
      </c>
      <c r="F1159" s="90">
        <f>SUM(F1137:F1158)</f>
        <v>286.25729000000001</v>
      </c>
      <c r="G1159" s="90">
        <f t="shared" si="129"/>
        <v>25334.791997786328</v>
      </c>
      <c r="H1159" s="90">
        <f>SUM(H1137:H1158)</f>
        <v>7252.2689000000009</v>
      </c>
      <c r="I1159" s="90">
        <f>SUM(I1137:I1158)</f>
        <v>294.66399999999999</v>
      </c>
      <c r="J1159" s="90">
        <f t="shared" si="130"/>
        <v>25838.341103765648</v>
      </c>
      <c r="K1159" s="90">
        <f>SUM(K1137:K1158)</f>
        <v>7613.6289430000006</v>
      </c>
      <c r="L1159" s="86" t="s">
        <v>385</v>
      </c>
    </row>
    <row r="1160" spans="2:22" ht="16.5" thickBot="1">
      <c r="B1160" s="86" t="s">
        <v>384</v>
      </c>
      <c r="C1160" s="90">
        <v>4834.7910000000002</v>
      </c>
      <c r="D1160" s="90">
        <f t="shared" si="128"/>
        <v>18920.570092895432</v>
      </c>
      <c r="E1160" s="90">
        <v>91477.001999999993</v>
      </c>
      <c r="F1160" s="90">
        <v>5085.9669999999996</v>
      </c>
      <c r="G1160" s="90">
        <f t="shared" si="129"/>
        <v>18667.2748761445</v>
      </c>
      <c r="H1160" s="90">
        <v>94941.144</v>
      </c>
      <c r="I1160" s="90">
        <v>5201.5910000000003</v>
      </c>
      <c r="J1160" s="90">
        <f t="shared" si="130"/>
        <v>18814.037474303532</v>
      </c>
      <c r="K1160" s="90">
        <v>97862.928</v>
      </c>
      <c r="L1160" s="86" t="s">
        <v>382</v>
      </c>
    </row>
    <row r="1162" spans="2:22">
      <c r="B1162" s="43" t="s">
        <v>147</v>
      </c>
      <c r="F1162" s="63"/>
      <c r="L1162" s="59" t="s">
        <v>148</v>
      </c>
    </row>
    <row r="1163" spans="2:22">
      <c r="B1163" s="43" t="s">
        <v>215</v>
      </c>
      <c r="F1163" s="63"/>
      <c r="L1163" s="59" t="s">
        <v>216</v>
      </c>
    </row>
    <row r="1164" spans="2:22" ht="18" customHeight="1" thickBot="1">
      <c r="B1164" s="37" t="s">
        <v>133</v>
      </c>
      <c r="L1164" s="59" t="s">
        <v>134</v>
      </c>
    </row>
    <row r="1165" spans="2:22" ht="15" thickBot="1">
      <c r="B1165" s="102" t="s">
        <v>43</v>
      </c>
      <c r="C1165" s="105">
        <v>2015</v>
      </c>
      <c r="D1165" s="106"/>
      <c r="E1165" s="107"/>
      <c r="F1165" s="105">
        <v>2016</v>
      </c>
      <c r="G1165" s="106"/>
      <c r="H1165" s="107"/>
      <c r="I1165" s="105">
        <v>2017</v>
      </c>
      <c r="J1165" s="106"/>
      <c r="K1165" s="107"/>
      <c r="L1165" s="108" t="s">
        <v>44</v>
      </c>
    </row>
    <row r="1166" spans="2:22">
      <c r="B1166" s="103"/>
      <c r="C1166" s="79" t="s">
        <v>8</v>
      </c>
      <c r="D1166" s="79" t="s">
        <v>9</v>
      </c>
      <c r="E1166" s="79" t="s">
        <v>10</v>
      </c>
      <c r="F1166" s="79" t="s">
        <v>8</v>
      </c>
      <c r="G1166" s="79" t="s">
        <v>9</v>
      </c>
      <c r="H1166" s="80" t="s">
        <v>10</v>
      </c>
      <c r="I1166" s="79" t="s">
        <v>8</v>
      </c>
      <c r="J1166" s="79" t="s">
        <v>9</v>
      </c>
      <c r="K1166" s="80" t="s">
        <v>10</v>
      </c>
      <c r="L1166" s="109"/>
    </row>
    <row r="1167" spans="2:22" ht="15" thickBot="1">
      <c r="B1167" s="104"/>
      <c r="C1167" s="81" t="s">
        <v>11</v>
      </c>
      <c r="D1167" s="81" t="s">
        <v>12</v>
      </c>
      <c r="E1167" s="81" t="s">
        <v>13</v>
      </c>
      <c r="F1167" s="81" t="s">
        <v>11</v>
      </c>
      <c r="G1167" s="81" t="s">
        <v>12</v>
      </c>
      <c r="H1167" s="82" t="s">
        <v>13</v>
      </c>
      <c r="I1167" s="81" t="s">
        <v>11</v>
      </c>
      <c r="J1167" s="81" t="s">
        <v>12</v>
      </c>
      <c r="K1167" s="82" t="s">
        <v>13</v>
      </c>
      <c r="L1167" s="110"/>
      <c r="V1167" s="59">
        <v>2017</v>
      </c>
    </row>
    <row r="1168" spans="2:22">
      <c r="B1168" s="83" t="s">
        <v>45</v>
      </c>
      <c r="C1168" s="5">
        <v>0.83749300000000004</v>
      </c>
      <c r="D1168" s="2">
        <f t="shared" ref="D1168:D1191" si="131">E1168/C1168*1000</f>
        <v>11878.243758455294</v>
      </c>
      <c r="E1168" s="5">
        <v>9.947946</v>
      </c>
      <c r="F1168" s="5">
        <v>0.12</v>
      </c>
      <c r="G1168" s="2">
        <f t="shared" ref="G1168:G1191" si="132">H1168/F1168*1000</f>
        <v>15500.000000000002</v>
      </c>
      <c r="H1168" s="14">
        <v>1.86</v>
      </c>
      <c r="I1168" s="5">
        <v>0.252</v>
      </c>
      <c r="J1168" s="2">
        <f t="shared" ref="J1168:J1191" si="133">K1168/I1168*1000</f>
        <v>7341.2698412698419</v>
      </c>
      <c r="K1168" s="1">
        <v>1.85</v>
      </c>
      <c r="L1168" s="87" t="s">
        <v>46</v>
      </c>
      <c r="V1168" s="4">
        <v>1.6943333333333328</v>
      </c>
    </row>
    <row r="1169" spans="2:22">
      <c r="B1169" s="84" t="s">
        <v>47</v>
      </c>
      <c r="C1169" s="6">
        <v>0.94899999999999995</v>
      </c>
      <c r="D1169" s="2">
        <f t="shared" si="131"/>
        <v>25592.202318229716</v>
      </c>
      <c r="E1169" s="6">
        <v>24.286999999999999</v>
      </c>
      <c r="F1169" s="6">
        <v>0.95399999999999996</v>
      </c>
      <c r="G1169" s="2">
        <f t="shared" si="132"/>
        <v>26506.289308176099</v>
      </c>
      <c r="H1169" s="15">
        <v>25.286999999999999</v>
      </c>
      <c r="I1169" s="6">
        <v>1.04</v>
      </c>
      <c r="J1169" s="2">
        <f t="shared" si="133"/>
        <v>25515.384615384617</v>
      </c>
      <c r="K1169" s="15">
        <v>26.536000000000001</v>
      </c>
      <c r="L1169" s="88" t="s">
        <v>48</v>
      </c>
      <c r="V1169" s="4">
        <v>1.0139999999998963</v>
      </c>
    </row>
    <row r="1170" spans="2:22">
      <c r="B1170" s="84" t="s">
        <v>49</v>
      </c>
      <c r="C1170" s="6">
        <v>1.72E-2</v>
      </c>
      <c r="D1170" s="2">
        <f t="shared" si="131"/>
        <v>38953.48837209303</v>
      </c>
      <c r="E1170" s="6">
        <v>0.67</v>
      </c>
      <c r="F1170" s="6">
        <v>1.72E-2</v>
      </c>
      <c r="G1170" s="2">
        <f t="shared" si="132"/>
        <v>38953.48837209303</v>
      </c>
      <c r="H1170" s="15">
        <v>0.67</v>
      </c>
      <c r="I1170" s="6">
        <v>1.72E-2</v>
      </c>
      <c r="J1170" s="2">
        <f t="shared" si="133"/>
        <v>38953.48837209303</v>
      </c>
      <c r="K1170" s="15">
        <v>0.67</v>
      </c>
      <c r="L1170" s="88" t="s">
        <v>50</v>
      </c>
      <c r="V1170" s="4" t="e">
        <v>#DIV/0!</v>
      </c>
    </row>
    <row r="1171" spans="2:22">
      <c r="B1171" s="84" t="s">
        <v>51</v>
      </c>
      <c r="C1171" s="6">
        <v>9.5920000000000005</v>
      </c>
      <c r="D1171" s="2">
        <f t="shared" si="131"/>
        <v>30109.049207673055</v>
      </c>
      <c r="E1171" s="6">
        <v>288.80599999999998</v>
      </c>
      <c r="F1171" s="6">
        <v>10.574999999999999</v>
      </c>
      <c r="G1171" s="2">
        <f t="shared" si="132"/>
        <v>26702.316784869978</v>
      </c>
      <c r="H1171" s="15">
        <v>282.37700000000001</v>
      </c>
      <c r="I1171" s="6">
        <v>10.426</v>
      </c>
      <c r="J1171" s="2">
        <f t="shared" si="133"/>
        <v>26820.161135622486</v>
      </c>
      <c r="K1171" s="15">
        <v>279.62700000000001</v>
      </c>
      <c r="L1171" s="88" t="s">
        <v>52</v>
      </c>
      <c r="V1171" s="4" t="e">
        <v>#DIV/0!</v>
      </c>
    </row>
    <row r="1172" spans="2:22">
      <c r="B1172" s="84" t="s">
        <v>53</v>
      </c>
      <c r="C1172" s="6"/>
      <c r="D1172" s="2"/>
      <c r="E1172" s="6"/>
      <c r="F1172" s="6"/>
      <c r="G1172" s="2"/>
      <c r="H1172" s="15"/>
      <c r="I1172" s="6">
        <v>3.3000000000000002E-2</v>
      </c>
      <c r="J1172" s="2">
        <f t="shared" si="133"/>
        <v>10878.787878787876</v>
      </c>
      <c r="K1172" s="15">
        <v>0.35899999999999999</v>
      </c>
      <c r="L1172" s="88" t="s">
        <v>54</v>
      </c>
      <c r="V1172" s="4" t="e">
        <v>#DIV/0!</v>
      </c>
    </row>
    <row r="1173" spans="2:22">
      <c r="B1173" s="84" t="s">
        <v>55</v>
      </c>
      <c r="C1173" s="6">
        <v>9.2999999999999999E-2</v>
      </c>
      <c r="D1173" s="6">
        <f t="shared" si="131"/>
        <v>2516.1290322580644</v>
      </c>
      <c r="E1173" s="6">
        <v>0.23400000000000001</v>
      </c>
      <c r="F1173" s="6">
        <v>9.5000000000000001E-2</v>
      </c>
      <c r="G1173" s="6">
        <f t="shared" si="132"/>
        <v>2515.7894736842104</v>
      </c>
      <c r="H1173" s="6">
        <v>0.23899999999999999</v>
      </c>
      <c r="I1173" s="6">
        <v>9.6000000000000002E-2</v>
      </c>
      <c r="J1173" s="6">
        <f t="shared" si="133"/>
        <v>2531.25</v>
      </c>
      <c r="K1173" s="6">
        <v>0.24299999999999999</v>
      </c>
      <c r="L1173" s="88" t="s">
        <v>56</v>
      </c>
      <c r="V1173" s="4">
        <v>146.30666666666366</v>
      </c>
    </row>
    <row r="1174" spans="2:22">
      <c r="B1174" s="84" t="s">
        <v>57</v>
      </c>
      <c r="C1174" s="6">
        <v>6.5977742448330684E-2</v>
      </c>
      <c r="D1174" s="6">
        <f t="shared" si="131"/>
        <v>2516</v>
      </c>
      <c r="E1174" s="6">
        <v>0.16600000000000001</v>
      </c>
      <c r="F1174" s="6">
        <v>6.7594433399602388E-2</v>
      </c>
      <c r="G1174" s="6">
        <f t="shared" si="132"/>
        <v>2515</v>
      </c>
      <c r="H1174" s="6">
        <v>0.17</v>
      </c>
      <c r="I1174" s="6">
        <v>6.7594433399602388E-2</v>
      </c>
      <c r="J1174" s="6">
        <f t="shared" si="133"/>
        <v>2588.9705882352941</v>
      </c>
      <c r="K1174" s="6">
        <v>0.17499999999999999</v>
      </c>
      <c r="L1174" s="88" t="s">
        <v>58</v>
      </c>
      <c r="V1174" s="4">
        <v>415.35533333334024</v>
      </c>
    </row>
    <row r="1175" spans="2:22">
      <c r="B1175" s="84" t="s">
        <v>59</v>
      </c>
      <c r="C1175" s="6"/>
      <c r="D1175" s="2"/>
      <c r="E1175" s="6"/>
      <c r="F1175" s="6"/>
      <c r="G1175" s="2"/>
      <c r="H1175" s="15"/>
      <c r="I1175" s="6"/>
      <c r="J1175" s="2"/>
      <c r="K1175" s="15"/>
      <c r="L1175" s="88" t="s">
        <v>60</v>
      </c>
      <c r="V1175" s="4">
        <v>7.2533333333333019</v>
      </c>
    </row>
    <row r="1176" spans="2:22">
      <c r="B1176" s="84" t="s">
        <v>61</v>
      </c>
      <c r="C1176" s="6">
        <v>1.26</v>
      </c>
      <c r="D1176" s="2">
        <f t="shared" si="131"/>
        <v>11904.761904761905</v>
      </c>
      <c r="E1176" s="6">
        <v>15</v>
      </c>
      <c r="F1176" s="6">
        <v>1.68</v>
      </c>
      <c r="G1176" s="2">
        <f t="shared" si="132"/>
        <v>10714.285714285716</v>
      </c>
      <c r="H1176" s="15">
        <v>18</v>
      </c>
      <c r="I1176" s="6">
        <v>1.7136000000000002</v>
      </c>
      <c r="J1176" s="2">
        <f t="shared" si="133"/>
        <v>10567.226890756301</v>
      </c>
      <c r="K1176" s="15">
        <v>18.108000000000001</v>
      </c>
      <c r="L1176" s="88" t="s">
        <v>62</v>
      </c>
      <c r="V1176" s="4">
        <v>28.874666666666599</v>
      </c>
    </row>
    <row r="1177" spans="2:22">
      <c r="B1177" s="84" t="s">
        <v>63</v>
      </c>
      <c r="C1177" s="6">
        <v>2.6669999999999998</v>
      </c>
      <c r="D1177" s="2">
        <f t="shared" si="131"/>
        <v>11614.923134608174</v>
      </c>
      <c r="E1177" s="6">
        <v>30.977</v>
      </c>
      <c r="F1177" s="6">
        <v>3.0990000000000002</v>
      </c>
      <c r="G1177" s="2">
        <f t="shared" si="132"/>
        <v>9991.2875121006782</v>
      </c>
      <c r="H1177" s="15">
        <v>30.963000000000001</v>
      </c>
      <c r="I1177" s="6">
        <v>4.2859999999999996</v>
      </c>
      <c r="J1177" s="2">
        <f t="shared" si="133"/>
        <v>11730.284647690156</v>
      </c>
      <c r="K1177" s="15">
        <v>50.276000000000003</v>
      </c>
      <c r="L1177" s="88" t="s">
        <v>64</v>
      </c>
      <c r="V1177" s="4" t="e">
        <v>#DIV/0!</v>
      </c>
    </row>
    <row r="1178" spans="2:22">
      <c r="B1178" s="84" t="s">
        <v>65</v>
      </c>
      <c r="C1178" s="6"/>
      <c r="D1178" s="2"/>
      <c r="E1178" s="6"/>
      <c r="F1178" s="6"/>
      <c r="G1178" s="2"/>
      <c r="H1178" s="15"/>
      <c r="I1178" s="6"/>
      <c r="J1178" s="2"/>
      <c r="K1178" s="15"/>
      <c r="L1178" s="88" t="s">
        <v>66</v>
      </c>
      <c r="V1178" s="4" t="e">
        <v>#DIV/0!</v>
      </c>
    </row>
    <row r="1179" spans="2:22">
      <c r="B1179" s="84" t="s">
        <v>67</v>
      </c>
      <c r="C1179" s="6">
        <v>13.75</v>
      </c>
      <c r="D1179" s="2">
        <f t="shared" si="131"/>
        <v>15054.545454545454</v>
      </c>
      <c r="E1179" s="6">
        <v>207</v>
      </c>
      <c r="F1179" s="6">
        <v>4.5602499999999999</v>
      </c>
      <c r="G1179" s="2">
        <f t="shared" si="132"/>
        <v>6470.2593059591027</v>
      </c>
      <c r="H1179" s="15">
        <v>29.506</v>
      </c>
      <c r="I1179" s="6">
        <v>7.6</v>
      </c>
      <c r="J1179" s="2">
        <f t="shared" si="133"/>
        <v>5665.9210526315792</v>
      </c>
      <c r="K1179" s="15">
        <v>43.061</v>
      </c>
      <c r="L1179" s="88" t="s">
        <v>68</v>
      </c>
      <c r="V1179" s="4" t="e">
        <v>#DIV/0!</v>
      </c>
    </row>
    <row r="1180" spans="2:22">
      <c r="B1180" s="84" t="s">
        <v>69</v>
      </c>
      <c r="C1180" s="6"/>
      <c r="D1180" s="2"/>
      <c r="E1180" s="6"/>
      <c r="F1180" s="6"/>
      <c r="G1180" s="2"/>
      <c r="H1180" s="15"/>
      <c r="I1180" s="6"/>
      <c r="J1180" s="2"/>
      <c r="K1180" s="15"/>
      <c r="L1180" s="88" t="s">
        <v>70</v>
      </c>
      <c r="V1180" s="4" t="e">
        <v>#DIV/0!</v>
      </c>
    </row>
    <row r="1181" spans="2:22">
      <c r="B1181" s="84" t="s">
        <v>71</v>
      </c>
      <c r="C1181" s="6">
        <v>0.17508399999999999</v>
      </c>
      <c r="D1181" s="2">
        <f t="shared" si="131"/>
        <v>9147.4263781956088</v>
      </c>
      <c r="E1181" s="6">
        <v>1.6015679999999999</v>
      </c>
      <c r="F1181" s="6">
        <v>0.32380200000000003</v>
      </c>
      <c r="G1181" s="2">
        <f t="shared" si="132"/>
        <v>7232.0121555765545</v>
      </c>
      <c r="H1181" s="15">
        <v>2.3417399999999997</v>
      </c>
      <c r="I1181" s="6">
        <v>0.48</v>
      </c>
      <c r="J1181" s="2">
        <f t="shared" si="133"/>
        <v>6197.916666666667</v>
      </c>
      <c r="K1181" s="15">
        <v>2.9750000000000001</v>
      </c>
      <c r="L1181" s="88" t="s">
        <v>72</v>
      </c>
      <c r="V1181" s="4" t="e">
        <v>#DIV/0!</v>
      </c>
    </row>
    <row r="1182" spans="2:22">
      <c r="B1182" s="84" t="s">
        <v>73</v>
      </c>
      <c r="C1182" s="6"/>
      <c r="D1182" s="6"/>
      <c r="E1182" s="6"/>
      <c r="F1182" s="6">
        <v>2.3E-2</v>
      </c>
      <c r="G1182" s="2">
        <f t="shared" si="132"/>
        <v>10869.565217391304</v>
      </c>
      <c r="H1182" s="15">
        <v>0.25</v>
      </c>
      <c r="I1182" s="6">
        <v>2.7E-2</v>
      </c>
      <c r="J1182" s="2">
        <f t="shared" si="133"/>
        <v>9555.5555555555547</v>
      </c>
      <c r="K1182" s="15">
        <v>0.25800000000000001</v>
      </c>
      <c r="L1182" s="88" t="s">
        <v>74</v>
      </c>
      <c r="V1182" s="4" t="e">
        <v>#DIV/0!</v>
      </c>
    </row>
    <row r="1183" spans="2:22">
      <c r="B1183" s="84" t="s">
        <v>75</v>
      </c>
      <c r="C1183" s="6"/>
      <c r="D1183" s="2"/>
      <c r="E1183" s="6"/>
      <c r="F1183" s="6"/>
      <c r="G1183" s="2"/>
      <c r="H1183" s="15"/>
      <c r="I1183" s="6"/>
      <c r="J1183" s="2"/>
      <c r="K1183" s="15"/>
      <c r="L1183" s="88" t="s">
        <v>76</v>
      </c>
      <c r="V1183" s="4">
        <v>-10</v>
      </c>
    </row>
    <row r="1184" spans="2:22">
      <c r="B1184" s="84" t="s">
        <v>77</v>
      </c>
      <c r="C1184" s="6">
        <v>0.10900775058999999</v>
      </c>
      <c r="D1184" s="2">
        <f t="shared" si="131"/>
        <v>19164.961752285253</v>
      </c>
      <c r="E1184" s="6">
        <v>2.0891293707600003</v>
      </c>
      <c r="F1184" s="6">
        <v>0.13800000000000001</v>
      </c>
      <c r="G1184" s="2">
        <f t="shared" si="132"/>
        <v>12630.434782608696</v>
      </c>
      <c r="H1184" s="15">
        <v>1.7430000000000001</v>
      </c>
      <c r="I1184" s="6">
        <v>0.13800000000000001</v>
      </c>
      <c r="J1184" s="2">
        <f t="shared" si="133"/>
        <v>12630.434782608696</v>
      </c>
      <c r="K1184" s="15">
        <v>1.7430000000000001</v>
      </c>
      <c r="L1184" s="88" t="s">
        <v>78</v>
      </c>
      <c r="V1184" s="4">
        <v>0.26933333333333564</v>
      </c>
    </row>
    <row r="1185" spans="2:22">
      <c r="B1185" s="84" t="s">
        <v>79</v>
      </c>
      <c r="C1185" s="6">
        <v>1.879</v>
      </c>
      <c r="D1185" s="2">
        <f t="shared" si="131"/>
        <v>26848.855774348056</v>
      </c>
      <c r="E1185" s="6">
        <v>50.448999999999998</v>
      </c>
      <c r="F1185" s="6">
        <v>1.845</v>
      </c>
      <c r="G1185" s="2">
        <f t="shared" si="132"/>
        <v>27345.799457994581</v>
      </c>
      <c r="H1185" s="15">
        <v>50.453000000000003</v>
      </c>
      <c r="I1185" s="6">
        <v>1.8420000000000001</v>
      </c>
      <c r="J1185" s="2">
        <f t="shared" si="133"/>
        <v>27374.04994571118</v>
      </c>
      <c r="K1185" s="15">
        <v>50.423000000000002</v>
      </c>
      <c r="L1185" s="88" t="s">
        <v>80</v>
      </c>
      <c r="V1185" s="4" t="e">
        <v>#DIV/0!</v>
      </c>
    </row>
    <row r="1186" spans="2:22">
      <c r="B1186" s="84" t="s">
        <v>81</v>
      </c>
      <c r="C1186" s="6">
        <v>2.3477999999999999</v>
      </c>
      <c r="D1186" s="2">
        <f t="shared" si="131"/>
        <v>15691.285458727321</v>
      </c>
      <c r="E1186" s="6">
        <v>36.840000000000003</v>
      </c>
      <c r="F1186" s="6">
        <v>3.5449999999999999</v>
      </c>
      <c r="G1186" s="2">
        <f t="shared" si="132"/>
        <v>17321.86177715092</v>
      </c>
      <c r="H1186" s="15">
        <v>61.405999999999999</v>
      </c>
      <c r="I1186" s="6">
        <v>2.6320000000000001</v>
      </c>
      <c r="J1186" s="2">
        <f t="shared" si="133"/>
        <v>17785.334346504558</v>
      </c>
      <c r="K1186" s="15">
        <v>46.811</v>
      </c>
      <c r="L1186" s="88" t="s">
        <v>82</v>
      </c>
      <c r="V1186" s="4">
        <v>18.721999999999753</v>
      </c>
    </row>
    <row r="1187" spans="2:22">
      <c r="B1187" s="84" t="s">
        <v>83</v>
      </c>
      <c r="C1187" s="6">
        <v>1.38</v>
      </c>
      <c r="D1187" s="2">
        <f t="shared" si="131"/>
        <v>19361.594202898552</v>
      </c>
      <c r="E1187" s="6">
        <v>26.719000000000001</v>
      </c>
      <c r="F1187" s="6">
        <v>1.381</v>
      </c>
      <c r="G1187" s="2">
        <f t="shared" si="132"/>
        <v>19732.80231716148</v>
      </c>
      <c r="H1187" s="15">
        <v>27.251000000000001</v>
      </c>
      <c r="I1187" s="6">
        <v>1.3069999999999999</v>
      </c>
      <c r="J1187" s="2">
        <f t="shared" si="133"/>
        <v>20791.124713083398</v>
      </c>
      <c r="K1187" s="15">
        <v>27.173999999999999</v>
      </c>
      <c r="L1187" s="88" t="s">
        <v>84</v>
      </c>
      <c r="V1187" s="4">
        <v>1</v>
      </c>
    </row>
    <row r="1188" spans="2:22">
      <c r="B1188" s="84" t="s">
        <v>85</v>
      </c>
      <c r="C1188" s="6"/>
      <c r="D1188" s="2"/>
      <c r="E1188" s="6"/>
      <c r="F1188" s="6"/>
      <c r="G1188" s="2"/>
      <c r="H1188" s="15"/>
      <c r="I1188" s="6"/>
      <c r="J1188" s="2"/>
      <c r="K1188" s="15"/>
      <c r="L1188" s="88" t="s">
        <v>86</v>
      </c>
      <c r="V1188" s="4" t="e">
        <v>#DIV/0!</v>
      </c>
    </row>
    <row r="1189" spans="2:22" ht="15" thickBot="1">
      <c r="B1189" s="85" t="s">
        <v>87</v>
      </c>
      <c r="C1189" s="16"/>
      <c r="D1189" s="2"/>
      <c r="E1189" s="16"/>
      <c r="F1189" s="16"/>
      <c r="G1189" s="2"/>
      <c r="H1189" s="17"/>
      <c r="I1189" s="16"/>
      <c r="J1189" s="2"/>
      <c r="K1189" s="17"/>
      <c r="L1189" s="89" t="s">
        <v>88</v>
      </c>
      <c r="V1189" s="4" t="e">
        <v>#DIV/0!</v>
      </c>
    </row>
    <row r="1190" spans="2:22" ht="16.5" thickBot="1">
      <c r="B1190" s="86" t="s">
        <v>383</v>
      </c>
      <c r="C1190" s="90">
        <f>SUM(C1168:C1189)</f>
        <v>35.12256249303833</v>
      </c>
      <c r="D1190" s="90">
        <f t="shared" si="131"/>
        <v>19781.775418820143</v>
      </c>
      <c r="E1190" s="90">
        <f>SUM(E1168:E1189)</f>
        <v>694.78664337075998</v>
      </c>
      <c r="F1190" s="90">
        <f>SUM(F1168:F1189)</f>
        <v>28.423846433399603</v>
      </c>
      <c r="G1190" s="90">
        <f t="shared" si="132"/>
        <v>18734.858466384871</v>
      </c>
      <c r="H1190" s="90">
        <f>SUM(H1168:H1189)</f>
        <v>532.51674000000003</v>
      </c>
      <c r="I1190" s="90">
        <f>SUM(I1168:I1189)</f>
        <v>31.957394433399607</v>
      </c>
      <c r="J1190" s="90">
        <f t="shared" si="133"/>
        <v>17219.45764842696</v>
      </c>
      <c r="K1190" s="90">
        <f>SUM(K1168:K1189)</f>
        <v>550.28899999999999</v>
      </c>
      <c r="L1190" s="86" t="s">
        <v>385</v>
      </c>
    </row>
    <row r="1191" spans="2:22" ht="16.5" thickBot="1">
      <c r="B1191" s="86" t="s">
        <v>384</v>
      </c>
      <c r="C1191" s="90">
        <v>236.59100000000001</v>
      </c>
      <c r="D1191" s="90">
        <f t="shared" si="131"/>
        <v>21326.178933264579</v>
      </c>
      <c r="E1191" s="90">
        <v>5045.5820000000003</v>
      </c>
      <c r="F1191" s="90">
        <v>247.184</v>
      </c>
      <c r="G1191" s="90">
        <f t="shared" si="132"/>
        <v>21152.72833193087</v>
      </c>
      <c r="H1191" s="90">
        <v>5228.616</v>
      </c>
      <c r="I1191" s="90">
        <v>243.59100000000001</v>
      </c>
      <c r="J1191" s="90">
        <f t="shared" si="133"/>
        <v>21077.798440829094</v>
      </c>
      <c r="K1191" s="90">
        <v>5134.3620000000001</v>
      </c>
      <c r="L1191" s="86" t="s">
        <v>382</v>
      </c>
    </row>
    <row r="1193" spans="2:22">
      <c r="B1193" s="43" t="s">
        <v>151</v>
      </c>
      <c r="L1193" s="59" t="s">
        <v>152</v>
      </c>
    </row>
    <row r="1194" spans="2:22">
      <c r="B1194" s="43" t="s">
        <v>219</v>
      </c>
      <c r="L1194" s="59" t="s">
        <v>220</v>
      </c>
    </row>
    <row r="1195" spans="2:22" ht="23.25" customHeight="1" thickBot="1">
      <c r="B1195" s="37" t="s">
        <v>133</v>
      </c>
      <c r="L1195" s="59" t="s">
        <v>134</v>
      </c>
    </row>
    <row r="1196" spans="2:22" ht="15" thickBot="1">
      <c r="B1196" s="102" t="s">
        <v>43</v>
      </c>
      <c r="C1196" s="105">
        <v>2015</v>
      </c>
      <c r="D1196" s="106"/>
      <c r="E1196" s="107"/>
      <c r="F1196" s="105">
        <v>2016</v>
      </c>
      <c r="G1196" s="106"/>
      <c r="H1196" s="107"/>
      <c r="I1196" s="105">
        <v>2017</v>
      </c>
      <c r="J1196" s="106"/>
      <c r="K1196" s="107"/>
      <c r="L1196" s="108" t="s">
        <v>44</v>
      </c>
    </row>
    <row r="1197" spans="2:22">
      <c r="B1197" s="103"/>
      <c r="C1197" s="79" t="s">
        <v>8</v>
      </c>
      <c r="D1197" s="79" t="s">
        <v>9</v>
      </c>
      <c r="E1197" s="79" t="s">
        <v>10</v>
      </c>
      <c r="F1197" s="79" t="s">
        <v>8</v>
      </c>
      <c r="G1197" s="79" t="s">
        <v>9</v>
      </c>
      <c r="H1197" s="80" t="s">
        <v>10</v>
      </c>
      <c r="I1197" s="79" t="s">
        <v>8</v>
      </c>
      <c r="J1197" s="79" t="s">
        <v>9</v>
      </c>
      <c r="K1197" s="80" t="s">
        <v>10</v>
      </c>
      <c r="L1197" s="109"/>
    </row>
    <row r="1198" spans="2:22" ht="15" thickBot="1">
      <c r="B1198" s="104"/>
      <c r="C1198" s="81" t="s">
        <v>11</v>
      </c>
      <c r="D1198" s="81" t="s">
        <v>12</v>
      </c>
      <c r="E1198" s="81" t="s">
        <v>13</v>
      </c>
      <c r="F1198" s="81" t="s">
        <v>11</v>
      </c>
      <c r="G1198" s="81" t="s">
        <v>12</v>
      </c>
      <c r="H1198" s="82" t="s">
        <v>13</v>
      </c>
      <c r="I1198" s="81" t="s">
        <v>11</v>
      </c>
      <c r="J1198" s="81" t="s">
        <v>12</v>
      </c>
      <c r="K1198" s="82" t="s">
        <v>13</v>
      </c>
      <c r="L1198" s="110"/>
      <c r="V1198" s="59">
        <v>2017</v>
      </c>
    </row>
    <row r="1199" spans="2:22">
      <c r="B1199" s="83" t="s">
        <v>45</v>
      </c>
      <c r="C1199" s="5">
        <v>3.996</v>
      </c>
      <c r="D1199" s="2">
        <f t="shared" ref="D1199:D1222" si="134">E1199/C1199*1000</f>
        <v>35635.635635635634</v>
      </c>
      <c r="E1199" s="5">
        <v>142.4</v>
      </c>
      <c r="F1199" s="5">
        <v>1.5588</v>
      </c>
      <c r="G1199" s="2">
        <f t="shared" ref="G1199:G1222" si="135">H1199/F1199*1000</f>
        <v>30675.519630484989</v>
      </c>
      <c r="H1199" s="14">
        <v>47.817</v>
      </c>
      <c r="I1199" s="5">
        <v>1.488</v>
      </c>
      <c r="J1199" s="2">
        <f t="shared" ref="J1199:J1222" si="136">K1199/I1199*1000</f>
        <v>69539.650537634399</v>
      </c>
      <c r="K1199" s="1">
        <v>103.47499999999999</v>
      </c>
      <c r="L1199" s="87" t="s">
        <v>46</v>
      </c>
      <c r="V1199" s="4">
        <v>1.6943333333333328</v>
      </c>
    </row>
    <row r="1200" spans="2:22">
      <c r="B1200" s="84" t="s">
        <v>47</v>
      </c>
      <c r="C1200" s="6">
        <v>0.21351096425165911</v>
      </c>
      <c r="D1200" s="2">
        <f t="shared" si="134"/>
        <v>9049.5948102030943</v>
      </c>
      <c r="E1200" s="6">
        <v>1.9321877140132728</v>
      </c>
      <c r="F1200" s="6">
        <v>0.21979187339017528</v>
      </c>
      <c r="G1200" s="2">
        <f t="shared" si="135"/>
        <v>10808.566078802047</v>
      </c>
      <c r="H1200" s="15">
        <v>2.3756349871214026</v>
      </c>
      <c r="I1200" s="6">
        <v>0.13417550398004732</v>
      </c>
      <c r="J1200" s="2">
        <f t="shared" si="136"/>
        <v>8278.7394039195242</v>
      </c>
      <c r="K1200" s="15">
        <v>1.1108040318403787</v>
      </c>
      <c r="L1200" s="88" t="s">
        <v>48</v>
      </c>
      <c r="V1200" s="4">
        <v>1.0139999999998963</v>
      </c>
    </row>
    <row r="1201" spans="2:22">
      <c r="B1201" s="84" t="s">
        <v>49</v>
      </c>
      <c r="C1201" s="6">
        <v>4.0000000000000001E-3</v>
      </c>
      <c r="D1201" s="2">
        <f t="shared" si="134"/>
        <v>59499.999999999993</v>
      </c>
      <c r="E1201" s="6">
        <v>0.23799999999999999</v>
      </c>
      <c r="F1201" s="6">
        <v>4.0000000000000001E-3</v>
      </c>
      <c r="G1201" s="2">
        <f t="shared" si="135"/>
        <v>61750</v>
      </c>
      <c r="H1201" s="15">
        <v>0.247</v>
      </c>
      <c r="I1201" s="15">
        <v>4.0000000000000001E-3</v>
      </c>
      <c r="J1201" s="2">
        <f t="shared" si="136"/>
        <v>64000</v>
      </c>
      <c r="K1201" s="15">
        <v>0.25600000000000001</v>
      </c>
      <c r="L1201" s="88" t="s">
        <v>50</v>
      </c>
      <c r="V1201" s="4" t="e">
        <v>#DIV/0!</v>
      </c>
    </row>
    <row r="1202" spans="2:22">
      <c r="B1202" s="84" t="s">
        <v>51</v>
      </c>
      <c r="C1202" s="6">
        <v>8.11</v>
      </c>
      <c r="D1202" s="2">
        <f t="shared" si="134"/>
        <v>64118.372379778055</v>
      </c>
      <c r="E1202" s="6">
        <v>520</v>
      </c>
      <c r="F1202" s="6">
        <v>8.1980000000000004</v>
      </c>
      <c r="G1202" s="2">
        <f t="shared" si="135"/>
        <v>66113.686264942677</v>
      </c>
      <c r="H1202" s="15">
        <v>542</v>
      </c>
      <c r="I1202" s="6">
        <v>8.1999999999999993</v>
      </c>
      <c r="J1202" s="2">
        <f t="shared" si="136"/>
        <v>68292.682926829279</v>
      </c>
      <c r="K1202" s="15">
        <v>560</v>
      </c>
      <c r="L1202" s="88" t="s">
        <v>52</v>
      </c>
      <c r="V1202" s="4" t="e">
        <v>#DIV/0!</v>
      </c>
    </row>
    <row r="1203" spans="2:22">
      <c r="B1203" s="84" t="s">
        <v>53</v>
      </c>
      <c r="C1203" s="6">
        <v>58.120147500000009</v>
      </c>
      <c r="D1203" s="2">
        <f t="shared" si="134"/>
        <v>31218.688665578484</v>
      </c>
      <c r="E1203" s="6">
        <v>1814.4347899999998</v>
      </c>
      <c r="F1203" s="6">
        <v>59.039000000000001</v>
      </c>
      <c r="G1203" s="2">
        <f t="shared" si="135"/>
        <v>31804.010908043831</v>
      </c>
      <c r="H1203" s="15">
        <v>1877.6769999999999</v>
      </c>
      <c r="I1203" s="6">
        <v>57.343000000000004</v>
      </c>
      <c r="J1203" s="2">
        <f t="shared" si="136"/>
        <v>32981.776328409745</v>
      </c>
      <c r="K1203" s="15">
        <v>1891.2739999999999</v>
      </c>
      <c r="L1203" s="88" t="s">
        <v>54</v>
      </c>
      <c r="V1203" s="4" t="e">
        <v>#DIV/0!</v>
      </c>
    </row>
    <row r="1204" spans="2:22">
      <c r="B1204" s="84" t="s">
        <v>55</v>
      </c>
      <c r="C1204" s="6"/>
      <c r="D1204" s="6"/>
      <c r="E1204" s="6"/>
      <c r="F1204" s="6"/>
      <c r="G1204" s="6"/>
      <c r="H1204" s="6"/>
      <c r="I1204" s="6"/>
      <c r="J1204" s="6"/>
      <c r="K1204" s="6"/>
      <c r="L1204" s="88" t="s">
        <v>56</v>
      </c>
      <c r="V1204" s="4">
        <v>146.30666666666366</v>
      </c>
    </row>
    <row r="1205" spans="2:22">
      <c r="B1205" s="84" t="s">
        <v>57</v>
      </c>
      <c r="C1205" s="6">
        <v>1.1764705882352942E-3</v>
      </c>
      <c r="D1205" s="6">
        <f t="shared" si="134"/>
        <v>59500</v>
      </c>
      <c r="E1205" s="6">
        <v>7.0000000000000007E-2</v>
      </c>
      <c r="F1205" s="6">
        <v>1.1345218800648299E-3</v>
      </c>
      <c r="G1205" s="6">
        <f t="shared" si="135"/>
        <v>61700</v>
      </c>
      <c r="H1205" s="6">
        <v>7.0000000000000007E-2</v>
      </c>
      <c r="I1205" s="6">
        <v>1.1345218800648299E-3</v>
      </c>
      <c r="J1205" s="6">
        <f t="shared" si="136"/>
        <v>61700</v>
      </c>
      <c r="K1205" s="6">
        <v>7.0000000000000007E-2</v>
      </c>
      <c r="L1205" s="88" t="s">
        <v>58</v>
      </c>
      <c r="V1205" s="4">
        <v>415.35533333334024</v>
      </c>
    </row>
    <row r="1206" spans="2:22">
      <c r="B1206" s="84" t="s">
        <v>59</v>
      </c>
      <c r="C1206" s="6">
        <v>26.936</v>
      </c>
      <c r="D1206" s="2">
        <f t="shared" si="134"/>
        <v>21228.356103356105</v>
      </c>
      <c r="E1206" s="6">
        <v>571.80700000000002</v>
      </c>
      <c r="F1206" s="6">
        <v>18.454999999999998</v>
      </c>
      <c r="G1206" s="2">
        <f t="shared" si="135"/>
        <v>21399.51232728258</v>
      </c>
      <c r="H1206" s="15">
        <v>394.928</v>
      </c>
      <c r="I1206" s="6">
        <v>29.699000000000002</v>
      </c>
      <c r="J1206" s="2">
        <f t="shared" si="136"/>
        <v>20410.990269032627</v>
      </c>
      <c r="K1206" s="15">
        <v>606.18600000000004</v>
      </c>
      <c r="L1206" s="88" t="s">
        <v>60</v>
      </c>
      <c r="V1206" s="4">
        <v>7.2533333333333019</v>
      </c>
    </row>
    <row r="1207" spans="2:22">
      <c r="B1207" s="84" t="s">
        <v>61</v>
      </c>
      <c r="C1207" s="6">
        <v>36.455999999999996</v>
      </c>
      <c r="D1207" s="2">
        <f t="shared" si="134"/>
        <v>4690.5859117840691</v>
      </c>
      <c r="E1207" s="6">
        <v>171</v>
      </c>
      <c r="F1207" s="6">
        <v>37.715999999999994</v>
      </c>
      <c r="G1207" s="2">
        <f t="shared" si="135"/>
        <v>4576.3071375543541</v>
      </c>
      <c r="H1207" s="15">
        <v>172.6</v>
      </c>
      <c r="I1207" s="6">
        <v>38.093160000000005</v>
      </c>
      <c r="J1207" s="2">
        <f t="shared" si="136"/>
        <v>4567.2451432225616</v>
      </c>
      <c r="K1207" s="15">
        <v>173.98079999999999</v>
      </c>
      <c r="L1207" s="88" t="s">
        <v>62</v>
      </c>
      <c r="V1207" s="4">
        <v>28.874666666666599</v>
      </c>
    </row>
    <row r="1208" spans="2:22">
      <c r="B1208" s="84" t="s">
        <v>63</v>
      </c>
      <c r="C1208" s="6">
        <v>13.488</v>
      </c>
      <c r="D1208" s="2">
        <f t="shared" si="134"/>
        <v>20074.288256227759</v>
      </c>
      <c r="E1208" s="6">
        <v>270.762</v>
      </c>
      <c r="F1208" s="6">
        <v>7.2430000000000003</v>
      </c>
      <c r="G1208" s="2">
        <f t="shared" si="135"/>
        <v>29360.624050807673</v>
      </c>
      <c r="H1208" s="15">
        <v>212.65899999999999</v>
      </c>
      <c r="I1208" s="6">
        <v>16.05</v>
      </c>
      <c r="J1208" s="2">
        <f t="shared" si="136"/>
        <v>19349.034267912775</v>
      </c>
      <c r="K1208" s="15">
        <v>310.55200000000002</v>
      </c>
      <c r="L1208" s="88" t="s">
        <v>64</v>
      </c>
      <c r="V1208" s="4" t="e">
        <v>#DIV/0!</v>
      </c>
    </row>
    <row r="1209" spans="2:22">
      <c r="B1209" s="84" t="s">
        <v>65</v>
      </c>
      <c r="C1209" s="6">
        <v>0.76100000000000001</v>
      </c>
      <c r="D1209" s="2">
        <f t="shared" si="134"/>
        <v>9501.9710906701712</v>
      </c>
      <c r="E1209" s="6">
        <v>7.2309999999999999</v>
      </c>
      <c r="F1209" s="6">
        <v>0.76</v>
      </c>
      <c r="G1209" s="2">
        <f t="shared" si="135"/>
        <v>9480.2631578947367</v>
      </c>
      <c r="H1209" s="15">
        <v>7.2050000000000001</v>
      </c>
      <c r="I1209" s="6">
        <v>0.68799999999999994</v>
      </c>
      <c r="J1209" s="2">
        <f t="shared" si="136"/>
        <v>9672.9651162790706</v>
      </c>
      <c r="K1209" s="15">
        <v>6.6550000000000002</v>
      </c>
      <c r="L1209" s="88" t="s">
        <v>66</v>
      </c>
      <c r="V1209" s="4" t="e">
        <v>#DIV/0!</v>
      </c>
    </row>
    <row r="1210" spans="2:22">
      <c r="B1210" s="84" t="s">
        <v>67</v>
      </c>
      <c r="C1210" s="6">
        <v>22.75</v>
      </c>
      <c r="D1210" s="2">
        <f t="shared" si="134"/>
        <v>13186.813186813186</v>
      </c>
      <c r="E1210" s="6">
        <v>300</v>
      </c>
      <c r="F1210" s="6">
        <v>6.4485000000000001</v>
      </c>
      <c r="G1210" s="2">
        <f t="shared" si="135"/>
        <v>10953.24494068388</v>
      </c>
      <c r="H1210" s="15">
        <v>70.632000000000005</v>
      </c>
      <c r="I1210" s="6">
        <v>14.476000000000001</v>
      </c>
      <c r="J1210" s="2">
        <f t="shared" si="136"/>
        <v>14431.887261674496</v>
      </c>
      <c r="K1210" s="15">
        <v>208.916</v>
      </c>
      <c r="L1210" s="88" t="s">
        <v>68</v>
      </c>
      <c r="V1210" s="4" t="e">
        <v>#DIV/0!</v>
      </c>
    </row>
    <row r="1211" spans="2:22">
      <c r="B1211" s="84" t="s">
        <v>69</v>
      </c>
      <c r="C1211" s="6">
        <v>0.65561999999999998</v>
      </c>
      <c r="D1211" s="2">
        <f t="shared" si="134"/>
        <v>23077.392391934354</v>
      </c>
      <c r="E1211" s="6">
        <v>15.13</v>
      </c>
      <c r="F1211" s="6">
        <v>0.49819000000000002</v>
      </c>
      <c r="G1211" s="2">
        <f t="shared" si="135"/>
        <v>23966.759670005416</v>
      </c>
      <c r="H1211" s="15">
        <v>11.94</v>
      </c>
      <c r="I1211" s="6">
        <v>1.704</v>
      </c>
      <c r="J1211" s="2">
        <f t="shared" si="136"/>
        <v>31950.704225352114</v>
      </c>
      <c r="K1211" s="15">
        <v>54.444000000000003</v>
      </c>
      <c r="L1211" s="88" t="s">
        <v>70</v>
      </c>
      <c r="V1211" s="4" t="e">
        <v>#DIV/0!</v>
      </c>
    </row>
    <row r="1212" spans="2:22">
      <c r="B1212" s="84" t="s">
        <v>71</v>
      </c>
      <c r="C1212" s="6">
        <v>0.1203</v>
      </c>
      <c r="D1212" s="2">
        <f t="shared" si="134"/>
        <v>47430.590191188698</v>
      </c>
      <c r="E1212" s="6">
        <v>5.7059000000000006</v>
      </c>
      <c r="F1212" s="6">
        <v>0.16040000000000001</v>
      </c>
      <c r="G1212" s="2">
        <f t="shared" si="135"/>
        <v>60968.204488778043</v>
      </c>
      <c r="H1212" s="15">
        <v>9.7792999999999992</v>
      </c>
      <c r="I1212" s="6">
        <v>0.217</v>
      </c>
      <c r="J1212" s="2">
        <f t="shared" si="136"/>
        <v>69447.004608294927</v>
      </c>
      <c r="K1212" s="15">
        <v>15.07</v>
      </c>
      <c r="L1212" s="88" t="s">
        <v>72</v>
      </c>
      <c r="V1212" s="4" t="e">
        <v>#DIV/0!</v>
      </c>
    </row>
    <row r="1213" spans="2:22">
      <c r="B1213" s="84" t="s">
        <v>73</v>
      </c>
      <c r="C1213" s="6">
        <v>1.7999999999999999E-2</v>
      </c>
      <c r="D1213" s="6">
        <f t="shared" si="134"/>
        <v>9611.1111111111113</v>
      </c>
      <c r="E1213" s="6">
        <v>0.17299999999999999</v>
      </c>
      <c r="F1213" s="6">
        <v>1.7999999999999999E-2</v>
      </c>
      <c r="G1213" s="2">
        <f t="shared" si="135"/>
        <v>9500.0000000000018</v>
      </c>
      <c r="H1213" s="15">
        <v>0.17100000000000001</v>
      </c>
      <c r="I1213" s="6">
        <v>0.02</v>
      </c>
      <c r="J1213" s="2">
        <f t="shared" si="136"/>
        <v>9500</v>
      </c>
      <c r="K1213" s="15">
        <v>0.19</v>
      </c>
      <c r="L1213" s="88" t="s">
        <v>74</v>
      </c>
      <c r="V1213" s="4" t="e">
        <v>#DIV/0!</v>
      </c>
    </row>
    <row r="1214" spans="2:22">
      <c r="B1214" s="84" t="s">
        <v>75</v>
      </c>
      <c r="C1214" s="6">
        <v>4.3999999999999997E-2</v>
      </c>
      <c r="D1214" s="2">
        <f t="shared" si="134"/>
        <v>46522.727272727279</v>
      </c>
      <c r="E1214" s="6">
        <v>2.0470000000000002</v>
      </c>
      <c r="F1214" s="6">
        <v>4.7E-2</v>
      </c>
      <c r="G1214" s="2">
        <f t="shared" si="135"/>
        <v>46595.744680851065</v>
      </c>
      <c r="H1214" s="15">
        <v>2.19</v>
      </c>
      <c r="I1214" s="6">
        <v>0.03</v>
      </c>
      <c r="J1214" s="2">
        <f t="shared" si="136"/>
        <v>31433.333333333332</v>
      </c>
      <c r="K1214" s="15">
        <v>0.94299999999999995</v>
      </c>
      <c r="L1214" s="88" t="s">
        <v>76</v>
      </c>
      <c r="V1214" s="4">
        <v>-10</v>
      </c>
    </row>
    <row r="1215" spans="2:22">
      <c r="B1215" s="84" t="s">
        <v>77</v>
      </c>
      <c r="C1215" s="6">
        <v>1.7704698534067995</v>
      </c>
      <c r="D1215" s="2">
        <f t="shared" si="134"/>
        <v>34475.022854840769</v>
      </c>
      <c r="E1215" s="6">
        <v>61.036988660005996</v>
      </c>
      <c r="F1215" s="6">
        <v>1.0920000000000001</v>
      </c>
      <c r="G1215" s="2">
        <f t="shared" si="135"/>
        <v>53200.549450549443</v>
      </c>
      <c r="H1215" s="15">
        <v>58.094999999999999</v>
      </c>
      <c r="I1215" s="6">
        <v>1.9430000000000001</v>
      </c>
      <c r="J1215" s="2">
        <f t="shared" si="136"/>
        <v>34815.748841996916</v>
      </c>
      <c r="K1215" s="15">
        <v>67.647000000000006</v>
      </c>
      <c r="L1215" s="88" t="s">
        <v>78</v>
      </c>
      <c r="V1215" s="4">
        <v>0.26933333333333564</v>
      </c>
    </row>
    <row r="1216" spans="2:22">
      <c r="B1216" s="84" t="s">
        <v>79</v>
      </c>
      <c r="C1216" s="6">
        <v>18.206</v>
      </c>
      <c r="D1216" s="2">
        <f t="shared" si="134"/>
        <v>12053.114357903989</v>
      </c>
      <c r="E1216" s="6">
        <v>219.43899999999999</v>
      </c>
      <c r="F1216" s="6">
        <v>18.815999999999999</v>
      </c>
      <c r="G1216" s="2">
        <f t="shared" si="135"/>
        <v>11697.863520408164</v>
      </c>
      <c r="H1216" s="15">
        <v>220.107</v>
      </c>
      <c r="I1216" s="6">
        <v>19.661000000000001</v>
      </c>
      <c r="J1216" s="2">
        <f t="shared" si="136"/>
        <v>11563.50134784599</v>
      </c>
      <c r="K1216" s="15">
        <v>227.35</v>
      </c>
      <c r="L1216" s="88" t="s">
        <v>80</v>
      </c>
      <c r="V1216" s="4" t="e">
        <v>#DIV/0!</v>
      </c>
    </row>
    <row r="1217" spans="2:22">
      <c r="B1217" s="84" t="s">
        <v>81</v>
      </c>
      <c r="C1217" s="6">
        <v>46.966920000000002</v>
      </c>
      <c r="D1217" s="2">
        <f t="shared" si="134"/>
        <v>32150.969235368208</v>
      </c>
      <c r="E1217" s="6">
        <v>1510.0319999999999</v>
      </c>
      <c r="F1217" s="6">
        <v>56.298139999999997</v>
      </c>
      <c r="G1217" s="2">
        <f t="shared" si="135"/>
        <v>29234.162975899388</v>
      </c>
      <c r="H1217" s="15">
        <v>1645.8290000000002</v>
      </c>
      <c r="I1217" s="6">
        <v>38.696999999999996</v>
      </c>
      <c r="J1217" s="2">
        <f t="shared" si="136"/>
        <v>31844.897537276796</v>
      </c>
      <c r="K1217" s="15">
        <v>1232.3020000000001</v>
      </c>
      <c r="L1217" s="88" t="s">
        <v>82</v>
      </c>
      <c r="V1217" s="4">
        <v>18.721999999999753</v>
      </c>
    </row>
    <row r="1218" spans="2:22">
      <c r="B1218" s="84" t="s">
        <v>83</v>
      </c>
      <c r="C1218" s="6">
        <v>18.12</v>
      </c>
      <c r="D1218" s="2">
        <f t="shared" si="134"/>
        <v>38997.958057395146</v>
      </c>
      <c r="E1218" s="6">
        <v>706.64300000000003</v>
      </c>
      <c r="F1218" s="6">
        <v>12.231</v>
      </c>
      <c r="G1218" s="2">
        <f t="shared" si="135"/>
        <v>35733.872945793475</v>
      </c>
      <c r="H1218" s="15">
        <v>437.06099999999998</v>
      </c>
      <c r="I1218" s="6">
        <v>16.68</v>
      </c>
      <c r="J1218" s="2">
        <f>K1218/I1218*1000</f>
        <v>37130.215827338128</v>
      </c>
      <c r="K1218" s="15">
        <v>619.33199999999999</v>
      </c>
      <c r="L1218" s="88" t="s">
        <v>84</v>
      </c>
      <c r="V1218" s="4">
        <v>1</v>
      </c>
    </row>
    <row r="1219" spans="2:22">
      <c r="B1219" s="84" t="s">
        <v>85</v>
      </c>
      <c r="C1219" s="6">
        <v>5.1560000000000006</v>
      </c>
      <c r="D1219" s="2">
        <f t="shared" si="134"/>
        <v>576.80372381691222</v>
      </c>
      <c r="E1219" s="6">
        <v>2.9739999999999998</v>
      </c>
      <c r="F1219" s="6">
        <v>5.1750000000000007</v>
      </c>
      <c r="G1219" s="2">
        <f t="shared" si="135"/>
        <v>577.19806763285021</v>
      </c>
      <c r="H1219" s="15">
        <v>2.9870000000000001</v>
      </c>
      <c r="I1219" s="6">
        <v>4.4000000000000004</v>
      </c>
      <c r="J1219" s="2">
        <f t="shared" si="136"/>
        <v>597.95454545454538</v>
      </c>
      <c r="K1219" s="15">
        <v>2.6309999999999998</v>
      </c>
      <c r="L1219" s="88" t="s">
        <v>86</v>
      </c>
      <c r="V1219" s="4" t="e">
        <v>#DIV/0!</v>
      </c>
    </row>
    <row r="1220" spans="2:22" ht="15" thickBot="1">
      <c r="B1220" s="85" t="s">
        <v>87</v>
      </c>
      <c r="C1220" s="16">
        <v>12.445</v>
      </c>
      <c r="D1220" s="2">
        <f t="shared" si="134"/>
        <v>14699.959823222178</v>
      </c>
      <c r="E1220" s="16">
        <v>182.941</v>
      </c>
      <c r="F1220" s="16">
        <v>12.842000000000001</v>
      </c>
      <c r="G1220" s="2">
        <f t="shared" si="135"/>
        <v>14643.513471421897</v>
      </c>
      <c r="H1220" s="17">
        <v>188.05199999999999</v>
      </c>
      <c r="I1220" s="16">
        <v>10.345000000000001</v>
      </c>
      <c r="J1220" s="2">
        <f t="shared" si="136"/>
        <v>14271.14548090865</v>
      </c>
      <c r="K1220" s="17">
        <v>147.63499999999999</v>
      </c>
      <c r="L1220" s="89" t="s">
        <v>88</v>
      </c>
      <c r="V1220" s="4" t="e">
        <v>#DIV/0!</v>
      </c>
    </row>
    <row r="1221" spans="2:22" ht="16.5" thickBot="1">
      <c r="B1221" s="86" t="s">
        <v>383</v>
      </c>
      <c r="C1221" s="90">
        <f>SUM(C1199:C1220)</f>
        <v>274.33814478824667</v>
      </c>
      <c r="D1221" s="90">
        <f t="shared" si="134"/>
        <v>23715.247004370474</v>
      </c>
      <c r="E1221" s="90">
        <f>SUM(E1199:E1220)</f>
        <v>6505.9968663740201</v>
      </c>
      <c r="F1221" s="90">
        <f>SUM(F1199:F1220)</f>
        <v>246.82095639527023</v>
      </c>
      <c r="G1221" s="90">
        <f t="shared" si="135"/>
        <v>23921.882571152157</v>
      </c>
      <c r="H1221" s="90">
        <f>SUM(H1199:H1220)</f>
        <v>5904.4219349871209</v>
      </c>
      <c r="I1221" s="90">
        <f>SUM(I1199:I1220)</f>
        <v>259.87347002586017</v>
      </c>
      <c r="J1221" s="90">
        <f t="shared" si="136"/>
        <v>23973.280548460334</v>
      </c>
      <c r="K1221" s="90">
        <f>SUM(K1199:K1220)</f>
        <v>6230.0196040318433</v>
      </c>
      <c r="L1221" s="86" t="s">
        <v>385</v>
      </c>
    </row>
    <row r="1222" spans="2:22" ht="16.5" thickBot="1">
      <c r="B1222" s="86" t="s">
        <v>384</v>
      </c>
      <c r="C1222" s="90">
        <v>3440.01</v>
      </c>
      <c r="D1222" s="90">
        <f t="shared" si="134"/>
        <v>33091.844791148862</v>
      </c>
      <c r="E1222" s="90">
        <v>113836.277</v>
      </c>
      <c r="F1222" s="90">
        <v>3523.99</v>
      </c>
      <c r="G1222" s="90">
        <f t="shared" si="135"/>
        <v>33343.600293984942</v>
      </c>
      <c r="H1222" s="90">
        <v>117502.514</v>
      </c>
      <c r="I1222" s="90">
        <v>3477.2849999999999</v>
      </c>
      <c r="J1222" s="90">
        <f t="shared" si="136"/>
        <v>34053.422713410037</v>
      </c>
      <c r="K1222" s="90">
        <v>118413.45600000001</v>
      </c>
      <c r="L1222" s="86" t="s">
        <v>382</v>
      </c>
    </row>
    <row r="1224" spans="2:22" ht="15">
      <c r="B1224" s="68" t="s">
        <v>221</v>
      </c>
    </row>
    <row r="1225" spans="2:22">
      <c r="B1225" s="19" t="s">
        <v>222</v>
      </c>
    </row>
    <row r="1226" spans="2:22">
      <c r="B1226" s="19"/>
    </row>
    <row r="1227" spans="2:22">
      <c r="B1227" s="19"/>
    </row>
    <row r="1228" spans="2:22">
      <c r="B1228" s="19"/>
    </row>
    <row r="1229" spans="2:22">
      <c r="B1229" s="19"/>
    </row>
    <row r="1230" spans="2:22">
      <c r="B1230" s="43" t="s">
        <v>155</v>
      </c>
      <c r="L1230" s="59" t="s">
        <v>156</v>
      </c>
    </row>
    <row r="1231" spans="2:22">
      <c r="B1231" s="43" t="s">
        <v>225</v>
      </c>
      <c r="L1231" s="59" t="s">
        <v>226</v>
      </c>
    </row>
    <row r="1232" spans="2:22" ht="18.75" customHeight="1" thickBot="1">
      <c r="B1232" s="37" t="s">
        <v>133</v>
      </c>
      <c r="L1232" s="59" t="s">
        <v>134</v>
      </c>
    </row>
    <row r="1233" spans="2:22" ht="15" thickBot="1">
      <c r="B1233" s="102" t="s">
        <v>43</v>
      </c>
      <c r="C1233" s="105">
        <v>2015</v>
      </c>
      <c r="D1233" s="106"/>
      <c r="E1233" s="107"/>
      <c r="F1233" s="105">
        <v>2016</v>
      </c>
      <c r="G1233" s="106"/>
      <c r="H1233" s="107"/>
      <c r="I1233" s="105">
        <v>2017</v>
      </c>
      <c r="J1233" s="106"/>
      <c r="K1233" s="107"/>
      <c r="L1233" s="108" t="s">
        <v>44</v>
      </c>
    </row>
    <row r="1234" spans="2:22">
      <c r="B1234" s="103"/>
      <c r="C1234" s="79" t="s">
        <v>8</v>
      </c>
      <c r="D1234" s="79" t="s">
        <v>9</v>
      </c>
      <c r="E1234" s="79" t="s">
        <v>10</v>
      </c>
      <c r="F1234" s="79" t="s">
        <v>8</v>
      </c>
      <c r="G1234" s="79" t="s">
        <v>9</v>
      </c>
      <c r="H1234" s="80" t="s">
        <v>10</v>
      </c>
      <c r="I1234" s="79" t="s">
        <v>8</v>
      </c>
      <c r="J1234" s="79" t="s">
        <v>9</v>
      </c>
      <c r="K1234" s="80" t="s">
        <v>10</v>
      </c>
      <c r="L1234" s="109"/>
    </row>
    <row r="1235" spans="2:22" ht="15" thickBot="1">
      <c r="B1235" s="104"/>
      <c r="C1235" s="81" t="s">
        <v>11</v>
      </c>
      <c r="D1235" s="81" t="s">
        <v>12</v>
      </c>
      <c r="E1235" s="81" t="s">
        <v>13</v>
      </c>
      <c r="F1235" s="81" t="s">
        <v>11</v>
      </c>
      <c r="G1235" s="81" t="s">
        <v>12</v>
      </c>
      <c r="H1235" s="82" t="s">
        <v>13</v>
      </c>
      <c r="I1235" s="81" t="s">
        <v>11</v>
      </c>
      <c r="J1235" s="81" t="s">
        <v>12</v>
      </c>
      <c r="K1235" s="82" t="s">
        <v>13</v>
      </c>
      <c r="L1235" s="110"/>
      <c r="V1235" s="59">
        <v>2017</v>
      </c>
    </row>
    <row r="1236" spans="2:22">
      <c r="B1236" s="83" t="s">
        <v>45</v>
      </c>
      <c r="C1236" s="5">
        <v>0.25780900000000001</v>
      </c>
      <c r="D1236" s="2">
        <f t="shared" ref="D1236:D1259" si="137">E1236/C1236*1000</f>
        <v>35710.747103475835</v>
      </c>
      <c r="E1236" s="5">
        <v>9.2065520000000003</v>
      </c>
      <c r="F1236" s="5">
        <v>1.7347000000000001</v>
      </c>
      <c r="G1236" s="2">
        <f t="shared" ref="G1236:G1259" si="138">H1236/F1236*1000</f>
        <v>22914.625007205857</v>
      </c>
      <c r="H1236" s="14">
        <v>39.75</v>
      </c>
      <c r="I1236" s="5">
        <v>1.194</v>
      </c>
      <c r="J1236" s="2">
        <f t="shared" ref="J1236:J1259" si="139">K1236/I1236*1000</f>
        <v>56340.033500837519</v>
      </c>
      <c r="K1236" s="1">
        <v>67.27</v>
      </c>
      <c r="L1236" s="87" t="s">
        <v>46</v>
      </c>
      <c r="V1236" s="4">
        <v>1.6943333333333328</v>
      </c>
    </row>
    <row r="1237" spans="2:22">
      <c r="B1237" s="84" t="s">
        <v>47</v>
      </c>
      <c r="C1237" s="6">
        <v>0.10509497663705311</v>
      </c>
      <c r="D1237" s="2">
        <f t="shared" si="137"/>
        <v>4000</v>
      </c>
      <c r="E1237" s="6">
        <v>0.42037990654821245</v>
      </c>
      <c r="F1237" s="6">
        <v>0.16672285905618833</v>
      </c>
      <c r="G1237" s="2">
        <f t="shared" si="138"/>
        <v>6147.5502527923263</v>
      </c>
      <c r="H1237" s="15">
        <v>1.02493715433713</v>
      </c>
      <c r="I1237" s="6">
        <v>0.12800579951335903</v>
      </c>
      <c r="J1237" s="2">
        <f t="shared" si="139"/>
        <v>10794.885859756543</v>
      </c>
      <c r="K1237" s="15">
        <v>1.3818079951335902</v>
      </c>
      <c r="L1237" s="88" t="s">
        <v>48</v>
      </c>
      <c r="V1237" s="4">
        <v>1.0139999999998963</v>
      </c>
    </row>
    <row r="1238" spans="2:22">
      <c r="B1238" s="84" t="s">
        <v>49</v>
      </c>
      <c r="C1238" s="6">
        <v>1.4E-2</v>
      </c>
      <c r="D1238" s="2">
        <f t="shared" si="137"/>
        <v>70285.714285714275</v>
      </c>
      <c r="E1238" s="6">
        <v>0.98399999999999999</v>
      </c>
      <c r="F1238" s="6">
        <v>1.4E-2</v>
      </c>
      <c r="G1238" s="2">
        <f t="shared" si="138"/>
        <v>73714.28571428571</v>
      </c>
      <c r="H1238" s="15">
        <v>1.032</v>
      </c>
      <c r="I1238" s="6">
        <v>1.4E-2</v>
      </c>
      <c r="J1238" s="2">
        <f t="shared" si="139"/>
        <v>73714.28571428571</v>
      </c>
      <c r="K1238" s="15">
        <v>1.032</v>
      </c>
      <c r="L1238" s="88" t="s">
        <v>50</v>
      </c>
      <c r="V1238" s="4" t="e">
        <v>#DIV/0!</v>
      </c>
    </row>
    <row r="1239" spans="2:22">
      <c r="B1239" s="84" t="s">
        <v>51</v>
      </c>
      <c r="C1239" s="6">
        <v>9.5630000000000006</v>
      </c>
      <c r="D1239" s="2">
        <f t="shared" si="137"/>
        <v>10433.02310990275</v>
      </c>
      <c r="E1239" s="6">
        <v>99.771000000000001</v>
      </c>
      <c r="F1239" s="6">
        <v>9.6389999999999993</v>
      </c>
      <c r="G1239" s="2">
        <f t="shared" si="138"/>
        <v>10411.038489469864</v>
      </c>
      <c r="H1239" s="15">
        <v>100.352</v>
      </c>
      <c r="I1239" s="6">
        <v>9.6430000000000007</v>
      </c>
      <c r="J1239" s="2">
        <f t="shared" si="139"/>
        <v>10494.451934045421</v>
      </c>
      <c r="K1239" s="15">
        <v>101.19799999999999</v>
      </c>
      <c r="L1239" s="88" t="s">
        <v>52</v>
      </c>
      <c r="V1239" s="4" t="e">
        <v>#DIV/0!</v>
      </c>
    </row>
    <row r="1240" spans="2:22">
      <c r="B1240" s="84" t="s">
        <v>53</v>
      </c>
      <c r="C1240" s="6"/>
      <c r="D1240" s="2"/>
      <c r="E1240" s="6"/>
      <c r="F1240" s="6"/>
      <c r="G1240" s="2"/>
      <c r="H1240" s="15"/>
      <c r="I1240" s="6">
        <v>1.0999999999999999E-2</v>
      </c>
      <c r="J1240" s="2">
        <f t="shared" si="139"/>
        <v>50000.000000000007</v>
      </c>
      <c r="K1240" s="15">
        <v>0.55000000000000004</v>
      </c>
      <c r="L1240" s="88" t="s">
        <v>54</v>
      </c>
      <c r="V1240" s="4" t="e">
        <v>#DIV/0!</v>
      </c>
    </row>
    <row r="1241" spans="2:22">
      <c r="B1241" s="84" t="s">
        <v>55</v>
      </c>
      <c r="C1241" s="6"/>
      <c r="D1241" s="6"/>
      <c r="E1241" s="6"/>
      <c r="F1241" s="6"/>
      <c r="G1241" s="6"/>
      <c r="H1241" s="6"/>
      <c r="I1241" s="6"/>
      <c r="J1241" s="6"/>
      <c r="K1241" s="6"/>
      <c r="L1241" s="88" t="s">
        <v>56</v>
      </c>
      <c r="V1241" s="4">
        <v>146.30666666666366</v>
      </c>
    </row>
    <row r="1242" spans="2:22">
      <c r="B1242" s="84" t="s">
        <v>57</v>
      </c>
      <c r="C1242" s="6">
        <v>0.01</v>
      </c>
      <c r="D1242" s="6">
        <f t="shared" si="137"/>
        <v>14499.999999999998</v>
      </c>
      <c r="E1242" s="6">
        <v>0.14499999999999999</v>
      </c>
      <c r="F1242" s="6">
        <v>0.01</v>
      </c>
      <c r="G1242" s="6">
        <f t="shared" si="138"/>
        <v>14799.999999999998</v>
      </c>
      <c r="H1242" s="6">
        <v>0.14799999999999999</v>
      </c>
      <c r="I1242" s="6">
        <v>0.01</v>
      </c>
      <c r="J1242" s="6">
        <f t="shared" si="139"/>
        <v>15000</v>
      </c>
      <c r="K1242" s="6">
        <v>0.15</v>
      </c>
      <c r="L1242" s="88" t="s">
        <v>58</v>
      </c>
      <c r="V1242" s="4">
        <v>415.35533333334024</v>
      </c>
    </row>
    <row r="1243" spans="2:22">
      <c r="B1243" s="84" t="s">
        <v>59</v>
      </c>
      <c r="C1243" s="6">
        <v>5.8319999999999999</v>
      </c>
      <c r="D1243" s="2">
        <f t="shared" si="137"/>
        <v>19199.417009602195</v>
      </c>
      <c r="E1243" s="6">
        <v>111.971</v>
      </c>
      <c r="F1243" s="6">
        <v>8.7319999999999993</v>
      </c>
      <c r="G1243" s="2">
        <f t="shared" si="138"/>
        <v>19290.998625744389</v>
      </c>
      <c r="H1243" s="15">
        <v>168.44900000000001</v>
      </c>
      <c r="I1243" s="6">
        <v>2.2989999999999999</v>
      </c>
      <c r="J1243" s="2">
        <f t="shared" si="139"/>
        <v>19595.911265767725</v>
      </c>
      <c r="K1243" s="15">
        <v>45.051000000000002</v>
      </c>
      <c r="L1243" s="88" t="s">
        <v>60</v>
      </c>
      <c r="V1243" s="4">
        <v>7.2533333333333019</v>
      </c>
    </row>
    <row r="1244" spans="2:22">
      <c r="B1244" s="84" t="s">
        <v>61</v>
      </c>
      <c r="C1244" s="6">
        <v>17.934000000000001</v>
      </c>
      <c r="D1244" s="2">
        <f t="shared" si="137"/>
        <v>21579.123452659751</v>
      </c>
      <c r="E1244" s="6">
        <v>387</v>
      </c>
      <c r="F1244" s="6">
        <v>24.779999999999998</v>
      </c>
      <c r="G1244" s="2">
        <f t="shared" si="138"/>
        <v>15847.457627118645</v>
      </c>
      <c r="H1244" s="15">
        <v>392.7</v>
      </c>
      <c r="I1244" s="6">
        <v>24.95346</v>
      </c>
      <c r="J1244" s="2">
        <f t="shared" si="139"/>
        <v>15784.508440913603</v>
      </c>
      <c r="K1244" s="15">
        <v>393.87809999999996</v>
      </c>
      <c r="L1244" s="88" t="s">
        <v>62</v>
      </c>
      <c r="V1244" s="4">
        <v>28.874666666666599</v>
      </c>
    </row>
    <row r="1245" spans="2:22">
      <c r="B1245" s="84" t="s">
        <v>63</v>
      </c>
      <c r="C1245" s="6">
        <v>5.077</v>
      </c>
      <c r="D1245" s="2">
        <f t="shared" si="137"/>
        <v>13248.178057908213</v>
      </c>
      <c r="E1245" s="6">
        <v>67.260999999999996</v>
      </c>
      <c r="F1245" s="6">
        <v>3.4569999999999999</v>
      </c>
      <c r="G1245" s="2">
        <f t="shared" si="138"/>
        <v>15829.621058721434</v>
      </c>
      <c r="H1245" s="15">
        <v>54.722999999999999</v>
      </c>
      <c r="I1245" s="6">
        <v>3.1970000000000001</v>
      </c>
      <c r="J1245" s="2">
        <f t="shared" si="139"/>
        <v>14765.717860494213</v>
      </c>
      <c r="K1245" s="15">
        <v>47.206000000000003</v>
      </c>
      <c r="L1245" s="88" t="s">
        <v>64</v>
      </c>
      <c r="V1245" s="4" t="e">
        <v>#DIV/0!</v>
      </c>
    </row>
    <row r="1246" spans="2:22">
      <c r="B1246" s="84" t="s">
        <v>65</v>
      </c>
      <c r="C1246" s="6"/>
      <c r="D1246" s="2"/>
      <c r="E1246" s="6"/>
      <c r="F1246" s="6"/>
      <c r="G1246" s="2"/>
      <c r="H1246" s="15"/>
      <c r="I1246" s="6"/>
      <c r="J1246" s="2"/>
      <c r="K1246" s="15"/>
      <c r="L1246" s="88" t="s">
        <v>66</v>
      </c>
      <c r="V1246" s="4" t="e">
        <v>#DIV/0!</v>
      </c>
    </row>
    <row r="1247" spans="2:22">
      <c r="B1247" s="84" t="s">
        <v>67</v>
      </c>
      <c r="C1247" s="6">
        <v>7.0759999999999996</v>
      </c>
      <c r="D1247" s="2">
        <f t="shared" si="137"/>
        <v>10120.689655172415</v>
      </c>
      <c r="E1247" s="6">
        <v>71.614000000000004</v>
      </c>
      <c r="F1247" s="6">
        <v>6.4489999999999998</v>
      </c>
      <c r="G1247" s="2">
        <f t="shared" si="138"/>
        <v>10952.39572026671</v>
      </c>
      <c r="H1247" s="15">
        <v>70.632000000000005</v>
      </c>
      <c r="I1247" s="6">
        <v>8.5289999999999999</v>
      </c>
      <c r="J1247" s="2">
        <f t="shared" si="139"/>
        <v>11138.703247742993</v>
      </c>
      <c r="K1247" s="15">
        <v>95.001999999999995</v>
      </c>
      <c r="L1247" s="88" t="s">
        <v>68</v>
      </c>
      <c r="V1247" s="4" t="e">
        <v>#DIV/0!</v>
      </c>
    </row>
    <row r="1248" spans="2:22">
      <c r="B1248" s="84" t="s">
        <v>69</v>
      </c>
      <c r="C1248" s="6">
        <v>0.64007999999999998</v>
      </c>
      <c r="D1248" s="2">
        <f t="shared" si="137"/>
        <v>19966.254218222723</v>
      </c>
      <c r="E1248" s="6">
        <v>12.78</v>
      </c>
      <c r="F1248" s="6">
        <v>0.50627999999999995</v>
      </c>
      <c r="G1248" s="2">
        <f t="shared" si="138"/>
        <v>20719.759816702222</v>
      </c>
      <c r="H1248" s="15">
        <v>10.49</v>
      </c>
      <c r="I1248" s="6">
        <v>1.1439999999999999</v>
      </c>
      <c r="J1248" s="2">
        <f t="shared" si="139"/>
        <v>29694.930069930069</v>
      </c>
      <c r="K1248" s="15">
        <v>33.970999999999997</v>
      </c>
      <c r="L1248" s="88" t="s">
        <v>70</v>
      </c>
      <c r="V1248" s="4" t="e">
        <v>#DIV/0!</v>
      </c>
    </row>
    <row r="1249" spans="2:22">
      <c r="B1249" s="84" t="s">
        <v>71</v>
      </c>
      <c r="C1249" s="6">
        <v>7.6499999999999999E-2</v>
      </c>
      <c r="D1249" s="2">
        <f t="shared" si="137"/>
        <v>37226.470588235301</v>
      </c>
      <c r="E1249" s="6">
        <v>2.8478250000000003</v>
      </c>
      <c r="F1249" s="6">
        <v>0.12090000000000001</v>
      </c>
      <c r="G1249" s="2">
        <f t="shared" si="138"/>
        <v>38259.718775847803</v>
      </c>
      <c r="H1249" s="15">
        <v>4.6255999999999995</v>
      </c>
      <c r="I1249" s="6">
        <v>8.5000000000000006E-2</v>
      </c>
      <c r="J1249" s="2">
        <f t="shared" si="139"/>
        <v>28517.647058823528</v>
      </c>
      <c r="K1249" s="15">
        <v>2.4239999999999999</v>
      </c>
      <c r="L1249" s="88" t="s">
        <v>72</v>
      </c>
      <c r="V1249" s="4" t="e">
        <v>#DIV/0!</v>
      </c>
    </row>
    <row r="1250" spans="2:22">
      <c r="B1250" s="84" t="s">
        <v>73</v>
      </c>
      <c r="C1250" s="6">
        <v>6.4000000000000001E-2</v>
      </c>
      <c r="D1250" s="6">
        <f t="shared" si="137"/>
        <v>9031.25</v>
      </c>
      <c r="E1250" s="6">
        <v>0.57799999999999996</v>
      </c>
      <c r="F1250" s="6">
        <v>8.7999999999999995E-2</v>
      </c>
      <c r="G1250" s="2">
        <f t="shared" si="138"/>
        <v>8022.727272727273</v>
      </c>
      <c r="H1250" s="15">
        <v>0.70599999999999996</v>
      </c>
      <c r="I1250" s="6">
        <v>7.2999999999999995E-2</v>
      </c>
      <c r="J1250" s="2">
        <f t="shared" si="139"/>
        <v>9465.7534246575342</v>
      </c>
      <c r="K1250" s="15">
        <v>0.69099999999999995</v>
      </c>
      <c r="L1250" s="88" t="s">
        <v>74</v>
      </c>
      <c r="V1250" s="4" t="e">
        <v>#DIV/0!</v>
      </c>
    </row>
    <row r="1251" spans="2:22">
      <c r="B1251" s="84" t="s">
        <v>75</v>
      </c>
      <c r="C1251" s="6">
        <v>9.5000000000000001E-2</v>
      </c>
      <c r="D1251" s="2">
        <f t="shared" si="137"/>
        <v>40168.42105263158</v>
      </c>
      <c r="E1251" s="6">
        <v>3.8159999999999998</v>
      </c>
      <c r="F1251" s="6">
        <v>8.2000000000000003E-2</v>
      </c>
      <c r="G1251" s="2">
        <f t="shared" si="138"/>
        <v>42695.121951219509</v>
      </c>
      <c r="H1251" s="15">
        <v>3.5009999999999999</v>
      </c>
      <c r="I1251" s="6">
        <v>0.10299999999999999</v>
      </c>
      <c r="J1251" s="2">
        <f t="shared" si="139"/>
        <v>37592.233009708732</v>
      </c>
      <c r="K1251" s="15">
        <v>3.8719999999999999</v>
      </c>
      <c r="L1251" s="88" t="s">
        <v>76</v>
      </c>
      <c r="V1251" s="4">
        <v>-10</v>
      </c>
    </row>
    <row r="1252" spans="2:22">
      <c r="B1252" s="84" t="s">
        <v>77</v>
      </c>
      <c r="C1252" s="6">
        <v>1.089</v>
      </c>
      <c r="D1252" s="2">
        <f t="shared" si="137"/>
        <v>12655.620537764002</v>
      </c>
      <c r="E1252" s="6">
        <v>13.781970765624997</v>
      </c>
      <c r="F1252" s="6">
        <v>0.746</v>
      </c>
      <c r="G1252" s="2">
        <f t="shared" si="138"/>
        <v>25406.166219839142</v>
      </c>
      <c r="H1252" s="15">
        <v>18.952999999999999</v>
      </c>
      <c r="I1252" s="6">
        <v>1.016</v>
      </c>
      <c r="J1252" s="2">
        <f t="shared" si="139"/>
        <v>12647.63779527559</v>
      </c>
      <c r="K1252" s="15">
        <v>12.85</v>
      </c>
      <c r="L1252" s="88" t="s">
        <v>78</v>
      </c>
      <c r="V1252" s="4">
        <v>0.26933333333333564</v>
      </c>
    </row>
    <row r="1253" spans="2:22">
      <c r="B1253" s="84" t="s">
        <v>79</v>
      </c>
      <c r="C1253" s="6">
        <v>1.714</v>
      </c>
      <c r="D1253" s="2">
        <f t="shared" si="137"/>
        <v>15171.528588098017</v>
      </c>
      <c r="E1253" s="6">
        <v>26.004000000000001</v>
      </c>
      <c r="F1253" s="6">
        <v>1.718</v>
      </c>
      <c r="G1253" s="2">
        <f t="shared" si="138"/>
        <v>15132.712456344589</v>
      </c>
      <c r="H1253" s="15">
        <v>25.998000000000001</v>
      </c>
      <c r="I1253" s="6">
        <v>1.732</v>
      </c>
      <c r="J1253" s="2">
        <f t="shared" si="139"/>
        <v>14998.845265588916</v>
      </c>
      <c r="K1253" s="15">
        <v>25.978000000000002</v>
      </c>
      <c r="L1253" s="88" t="s">
        <v>80</v>
      </c>
      <c r="V1253" s="4" t="e">
        <v>#DIV/0!</v>
      </c>
    </row>
    <row r="1254" spans="2:22">
      <c r="B1254" s="84" t="s">
        <v>81</v>
      </c>
      <c r="C1254" s="6">
        <v>34.517699999999998</v>
      </c>
      <c r="D1254" s="2">
        <f t="shared" si="137"/>
        <v>29749.28804642256</v>
      </c>
      <c r="E1254" s="6">
        <v>1026.877</v>
      </c>
      <c r="F1254" s="6">
        <v>38.179920000000003</v>
      </c>
      <c r="G1254" s="2">
        <f t="shared" si="138"/>
        <v>25979.179631596922</v>
      </c>
      <c r="H1254" s="15">
        <v>991.88299999999992</v>
      </c>
      <c r="I1254" s="6">
        <v>22.797999999999998</v>
      </c>
      <c r="J1254" s="2">
        <f t="shared" si="139"/>
        <v>26692.736204930257</v>
      </c>
      <c r="K1254" s="15">
        <v>608.54099999999994</v>
      </c>
      <c r="L1254" s="88" t="s">
        <v>82</v>
      </c>
      <c r="V1254" s="4">
        <v>18.721999999999753</v>
      </c>
    </row>
    <row r="1255" spans="2:22">
      <c r="B1255" s="84" t="s">
        <v>83</v>
      </c>
      <c r="C1255" s="6">
        <v>20.844000000000001</v>
      </c>
      <c r="D1255" s="2">
        <f t="shared" si="137"/>
        <v>31379.533678756477</v>
      </c>
      <c r="E1255" s="6">
        <v>654.07500000000005</v>
      </c>
      <c r="F1255" s="6">
        <v>18.184000000000001</v>
      </c>
      <c r="G1255" s="2">
        <f t="shared" si="138"/>
        <v>28623.570171579409</v>
      </c>
      <c r="H1255" s="15">
        <v>520.49099999999999</v>
      </c>
      <c r="I1255" s="6">
        <v>20.163</v>
      </c>
      <c r="J1255" s="2">
        <f t="shared" si="139"/>
        <v>30679.363190001484</v>
      </c>
      <c r="K1255" s="15">
        <v>618.58799999999997</v>
      </c>
      <c r="L1255" s="88" t="s">
        <v>84</v>
      </c>
      <c r="V1255" s="4">
        <v>1</v>
      </c>
    </row>
    <row r="1256" spans="2:22">
      <c r="B1256" s="84" t="s">
        <v>85</v>
      </c>
      <c r="C1256" s="6"/>
      <c r="D1256" s="2"/>
      <c r="E1256" s="6"/>
      <c r="F1256" s="6"/>
      <c r="G1256" s="2"/>
      <c r="H1256" s="15"/>
      <c r="I1256" s="6"/>
      <c r="J1256" s="2"/>
      <c r="K1256" s="15"/>
      <c r="L1256" s="88" t="s">
        <v>86</v>
      </c>
      <c r="V1256" s="4" t="e">
        <v>#DIV/0!</v>
      </c>
    </row>
    <row r="1257" spans="2:22" ht="15" thickBot="1">
      <c r="B1257" s="85" t="s">
        <v>87</v>
      </c>
      <c r="C1257" s="16">
        <v>2.9710000000000001</v>
      </c>
      <c r="D1257" s="2">
        <f t="shared" si="137"/>
        <v>10075.732076741837</v>
      </c>
      <c r="E1257" s="16">
        <v>29.934999999999999</v>
      </c>
      <c r="F1257" s="16">
        <v>3.1890000000000001</v>
      </c>
      <c r="G1257" s="2">
        <f t="shared" si="138"/>
        <v>10039.510818438383</v>
      </c>
      <c r="H1257" s="17">
        <v>32.015999999999998</v>
      </c>
      <c r="I1257" s="16">
        <v>2.762</v>
      </c>
      <c r="J1257" s="2">
        <f t="shared" si="139"/>
        <v>9680.6661839246935</v>
      </c>
      <c r="K1257" s="17">
        <v>26.738</v>
      </c>
      <c r="L1257" s="89" t="s">
        <v>88</v>
      </c>
      <c r="V1257" s="4" t="e">
        <v>#DIV/0!</v>
      </c>
    </row>
    <row r="1258" spans="2:22" ht="16.5" thickBot="1">
      <c r="B1258" s="86" t="s">
        <v>383</v>
      </c>
      <c r="C1258" s="90">
        <f>SUM(C1236:C1257)</f>
        <v>107.88018397663706</v>
      </c>
      <c r="D1258" s="90">
        <f t="shared" si="137"/>
        <v>23350.606523045157</v>
      </c>
      <c r="E1258" s="90">
        <f>SUM(E1236:E1257)</f>
        <v>2519.0677276721731</v>
      </c>
      <c r="F1258" s="90">
        <f>SUM(F1236:F1257)</f>
        <v>117.79652285905618</v>
      </c>
      <c r="G1258" s="90">
        <f t="shared" si="138"/>
        <v>20692.245220776007</v>
      </c>
      <c r="H1258" s="90">
        <f>SUM(H1236:H1257)</f>
        <v>2437.4745371543372</v>
      </c>
      <c r="I1258" s="90">
        <f>SUM(I1236:I1257)</f>
        <v>99.854465799513349</v>
      </c>
      <c r="J1258" s="90">
        <f t="shared" si="139"/>
        <v>20894.127180892705</v>
      </c>
      <c r="K1258" s="90">
        <f>SUM(K1236:K1257)</f>
        <v>2086.3719079951329</v>
      </c>
      <c r="L1258" s="86" t="s">
        <v>385</v>
      </c>
    </row>
    <row r="1259" spans="2:22" ht="16.5" thickBot="1">
      <c r="B1259" s="86" t="s">
        <v>384</v>
      </c>
      <c r="C1259" s="90">
        <v>1170.5909999999999</v>
      </c>
      <c r="D1259" s="90">
        <f t="shared" si="137"/>
        <v>25581.168828395232</v>
      </c>
      <c r="E1259" s="90">
        <v>29945.085999999999</v>
      </c>
      <c r="F1259" s="90">
        <v>1241.576</v>
      </c>
      <c r="G1259" s="90">
        <f t="shared" si="138"/>
        <v>25221.842239218538</v>
      </c>
      <c r="H1259" s="90">
        <v>31314.833999999999</v>
      </c>
      <c r="I1259" s="90">
        <v>1220.9960000000001</v>
      </c>
      <c r="J1259" s="90">
        <f t="shared" si="139"/>
        <v>26165.809716002343</v>
      </c>
      <c r="K1259" s="90">
        <v>31948.348999999998</v>
      </c>
      <c r="L1259" s="86" t="s">
        <v>382</v>
      </c>
    </row>
    <row r="1263" spans="2:22">
      <c r="B1263" s="43" t="s">
        <v>159</v>
      </c>
      <c r="L1263" s="59" t="s">
        <v>160</v>
      </c>
    </row>
    <row r="1264" spans="2:22">
      <c r="B1264" s="43" t="s">
        <v>229</v>
      </c>
      <c r="L1264" s="59" t="s">
        <v>472</v>
      </c>
    </row>
    <row r="1265" spans="2:22" ht="20.25" customHeight="1" thickBot="1">
      <c r="B1265" s="37" t="s">
        <v>133</v>
      </c>
      <c r="L1265" s="59" t="s">
        <v>134</v>
      </c>
    </row>
    <row r="1266" spans="2:22" ht="15" thickBot="1">
      <c r="B1266" s="102" t="s">
        <v>43</v>
      </c>
      <c r="C1266" s="105">
        <v>2015</v>
      </c>
      <c r="D1266" s="106"/>
      <c r="E1266" s="107"/>
      <c r="F1266" s="105">
        <v>2016</v>
      </c>
      <c r="G1266" s="106"/>
      <c r="H1266" s="107"/>
      <c r="I1266" s="105">
        <v>2017</v>
      </c>
      <c r="J1266" s="106"/>
      <c r="K1266" s="107"/>
      <c r="L1266" s="108" t="s">
        <v>44</v>
      </c>
    </row>
    <row r="1267" spans="2:22">
      <c r="B1267" s="103"/>
      <c r="C1267" s="79" t="s">
        <v>8</v>
      </c>
      <c r="D1267" s="79" t="s">
        <v>9</v>
      </c>
      <c r="E1267" s="79" t="s">
        <v>10</v>
      </c>
      <c r="F1267" s="79" t="s">
        <v>8</v>
      </c>
      <c r="G1267" s="79" t="s">
        <v>9</v>
      </c>
      <c r="H1267" s="80" t="s">
        <v>10</v>
      </c>
      <c r="I1267" s="79" t="s">
        <v>8</v>
      </c>
      <c r="J1267" s="79" t="s">
        <v>9</v>
      </c>
      <c r="K1267" s="80" t="s">
        <v>10</v>
      </c>
      <c r="L1267" s="109"/>
    </row>
    <row r="1268" spans="2:22" ht="15" thickBot="1">
      <c r="B1268" s="104"/>
      <c r="C1268" s="81" t="s">
        <v>11</v>
      </c>
      <c r="D1268" s="81" t="s">
        <v>12</v>
      </c>
      <c r="E1268" s="81" t="s">
        <v>13</v>
      </c>
      <c r="F1268" s="81" t="s">
        <v>11</v>
      </c>
      <c r="G1268" s="81" t="s">
        <v>12</v>
      </c>
      <c r="H1268" s="82" t="s">
        <v>13</v>
      </c>
      <c r="I1268" s="81" t="s">
        <v>11</v>
      </c>
      <c r="J1268" s="81" t="s">
        <v>12</v>
      </c>
      <c r="K1268" s="82" t="s">
        <v>13</v>
      </c>
      <c r="L1268" s="110"/>
      <c r="V1268" s="59">
        <v>2017</v>
      </c>
    </row>
    <row r="1269" spans="2:22">
      <c r="B1269" s="83" t="s">
        <v>45</v>
      </c>
      <c r="C1269" s="5">
        <v>14.665140000000003</v>
      </c>
      <c r="D1269" s="2">
        <f t="shared" ref="D1269:D1292" si="140">E1269/C1269*1000</f>
        <v>6485.3209720466339</v>
      </c>
      <c r="E1269" s="5">
        <v>95.108139999999992</v>
      </c>
      <c r="F1269" s="5">
        <v>6</v>
      </c>
      <c r="G1269" s="2">
        <f t="shared" ref="G1269:G1292" si="141">H1269/F1269*1000</f>
        <v>38538.333333333336</v>
      </c>
      <c r="H1269" s="14">
        <v>231.23</v>
      </c>
      <c r="I1269" s="5">
        <v>1.964</v>
      </c>
      <c r="J1269" s="2">
        <f t="shared" ref="J1269:J1292" si="142">K1269/I1269*1000</f>
        <v>31970.468431771897</v>
      </c>
      <c r="K1269" s="1">
        <v>62.79</v>
      </c>
      <c r="L1269" s="87" t="s">
        <v>46</v>
      </c>
      <c r="V1269" s="4">
        <v>1.6943333333333328</v>
      </c>
    </row>
    <row r="1270" spans="2:22">
      <c r="B1270" s="84" t="s">
        <v>47</v>
      </c>
      <c r="C1270" s="6">
        <v>0.99057655140226442</v>
      </c>
      <c r="D1270" s="2">
        <f t="shared" si="140"/>
        <v>18731.042039890217</v>
      </c>
      <c r="E1270" s="6">
        <v>18.554531028045286</v>
      </c>
      <c r="F1270" s="6">
        <v>0.86581067790186805</v>
      </c>
      <c r="G1270" s="2">
        <f t="shared" si="141"/>
        <v>18055.926032144896</v>
      </c>
      <c r="H1270" s="15">
        <v>15.63301355803736</v>
      </c>
      <c r="I1270" s="6">
        <v>1.1235538393934061</v>
      </c>
      <c r="J1270" s="2">
        <f t="shared" si="142"/>
        <v>18233.462491595797</v>
      </c>
      <c r="K1270" s="15">
        <v>20.486276787868121</v>
      </c>
      <c r="L1270" s="88" t="s">
        <v>48</v>
      </c>
      <c r="V1270" s="4">
        <v>1.0139999999998963</v>
      </c>
    </row>
    <row r="1271" spans="2:22">
      <c r="B1271" s="84" t="s">
        <v>49</v>
      </c>
      <c r="C1271" s="6">
        <v>0.02</v>
      </c>
      <c r="D1271" s="2">
        <f t="shared" si="140"/>
        <v>64500</v>
      </c>
      <c r="E1271" s="6">
        <v>1.29</v>
      </c>
      <c r="F1271" s="6">
        <v>0.02</v>
      </c>
      <c r="G1271" s="2">
        <f t="shared" si="141"/>
        <v>64500</v>
      </c>
      <c r="H1271" s="15">
        <v>1.29</v>
      </c>
      <c r="I1271" s="15">
        <v>1.9E-2</v>
      </c>
      <c r="J1271" s="2">
        <f t="shared" si="142"/>
        <v>68736.84210526316</v>
      </c>
      <c r="K1271" s="15">
        <v>1.306</v>
      </c>
      <c r="L1271" s="88" t="s">
        <v>50</v>
      </c>
      <c r="V1271" s="4" t="e">
        <v>#DIV/0!</v>
      </c>
    </row>
    <row r="1272" spans="2:22">
      <c r="B1272" s="84" t="s">
        <v>51</v>
      </c>
      <c r="C1272" s="6">
        <v>5.8000000000000003E-2</v>
      </c>
      <c r="D1272" s="2">
        <f t="shared" si="140"/>
        <v>14068.965517241377</v>
      </c>
      <c r="E1272" s="6">
        <v>0.81599999999999995</v>
      </c>
      <c r="F1272" s="6">
        <v>6.0999999999999999E-2</v>
      </c>
      <c r="G1272" s="2">
        <f t="shared" si="141"/>
        <v>14032.786885245901</v>
      </c>
      <c r="H1272" s="15">
        <v>0.85599999999999998</v>
      </c>
      <c r="I1272" s="6">
        <v>6.2E-2</v>
      </c>
      <c r="J1272" s="2">
        <f t="shared" si="142"/>
        <v>14080.645161290322</v>
      </c>
      <c r="K1272" s="15">
        <v>0.873</v>
      </c>
      <c r="L1272" s="88" t="s">
        <v>52</v>
      </c>
      <c r="V1272" s="4" t="e">
        <v>#DIV/0!</v>
      </c>
    </row>
    <row r="1273" spans="2:22">
      <c r="B1273" s="84" t="s">
        <v>53</v>
      </c>
      <c r="C1273" s="6">
        <v>5.585752499999999</v>
      </c>
      <c r="D1273" s="2">
        <f t="shared" si="140"/>
        <v>24370.535124855611</v>
      </c>
      <c r="E1273" s="6">
        <v>136.12777750000001</v>
      </c>
      <c r="F1273" s="6">
        <v>6.6834499999999997</v>
      </c>
      <c r="G1273" s="2">
        <f t="shared" si="141"/>
        <v>18979.890475727359</v>
      </c>
      <c r="H1273" s="15">
        <v>126.85114900000001</v>
      </c>
      <c r="I1273" s="6">
        <v>5.5060000000000002</v>
      </c>
      <c r="J1273" s="2">
        <f t="shared" si="142"/>
        <v>28310.570286959679</v>
      </c>
      <c r="K1273" s="15">
        <v>155.87799999999999</v>
      </c>
      <c r="L1273" s="88" t="s">
        <v>54</v>
      </c>
      <c r="V1273" s="4" t="e">
        <v>#DIV/0!</v>
      </c>
    </row>
    <row r="1274" spans="2:22">
      <c r="B1274" s="84" t="s">
        <v>55</v>
      </c>
      <c r="C1274" s="6"/>
      <c r="D1274" s="6"/>
      <c r="E1274" s="6"/>
      <c r="F1274" s="6"/>
      <c r="G1274" s="6"/>
      <c r="H1274" s="6"/>
      <c r="I1274" s="6"/>
      <c r="J1274" s="6"/>
      <c r="K1274" s="6"/>
      <c r="L1274" s="88" t="s">
        <v>56</v>
      </c>
      <c r="V1274" s="4">
        <v>146.30666666666366</v>
      </c>
    </row>
    <row r="1275" spans="2:22">
      <c r="B1275" s="84" t="s">
        <v>57</v>
      </c>
      <c r="C1275" s="6">
        <v>3.8379530916844346E-3</v>
      </c>
      <c r="D1275" s="6">
        <f t="shared" si="140"/>
        <v>14070</v>
      </c>
      <c r="E1275" s="6">
        <v>5.3999999999999999E-2</v>
      </c>
      <c r="F1275" s="6">
        <v>3.9914468995010692E-3</v>
      </c>
      <c r="G1275" s="6">
        <f t="shared" si="141"/>
        <v>14030</v>
      </c>
      <c r="H1275" s="6">
        <v>5.6000000000000001E-2</v>
      </c>
      <c r="I1275" s="6">
        <v>3.9914468995010692E-3</v>
      </c>
      <c r="J1275" s="6">
        <f t="shared" si="142"/>
        <v>14030</v>
      </c>
      <c r="K1275" s="6">
        <v>5.6000000000000001E-2</v>
      </c>
      <c r="L1275" s="88" t="s">
        <v>58</v>
      </c>
      <c r="V1275" s="4">
        <v>415.35533333334024</v>
      </c>
    </row>
    <row r="1276" spans="2:22">
      <c r="B1276" s="84" t="s">
        <v>59</v>
      </c>
      <c r="C1276" s="6">
        <v>2.274</v>
      </c>
      <c r="D1276" s="2">
        <f t="shared" si="140"/>
        <v>15635.444151275286</v>
      </c>
      <c r="E1276" s="6">
        <v>35.555</v>
      </c>
      <c r="F1276" s="6">
        <v>3.0880000000000001</v>
      </c>
      <c r="G1276" s="2">
        <f t="shared" si="141"/>
        <v>15493.199481865286</v>
      </c>
      <c r="H1276" s="15">
        <v>47.843000000000004</v>
      </c>
      <c r="I1276" s="6">
        <v>1.5489999999999999</v>
      </c>
      <c r="J1276" s="2">
        <f t="shared" si="142"/>
        <v>15397.030342156231</v>
      </c>
      <c r="K1276" s="15">
        <v>23.85</v>
      </c>
      <c r="L1276" s="88" t="s">
        <v>60</v>
      </c>
      <c r="V1276" s="4">
        <v>7.2533333333333019</v>
      </c>
    </row>
    <row r="1277" spans="2:22">
      <c r="B1277" s="84" t="s">
        <v>61</v>
      </c>
      <c r="C1277" s="6">
        <v>5.1660000000000004</v>
      </c>
      <c r="D1277" s="2">
        <f t="shared" si="140"/>
        <v>16473.093302361594</v>
      </c>
      <c r="E1277" s="6">
        <v>85.1</v>
      </c>
      <c r="F1277" s="6">
        <v>12.809999999999999</v>
      </c>
      <c r="G1277" s="2">
        <f t="shared" si="141"/>
        <v>6814.9882903981261</v>
      </c>
      <c r="H1277" s="15">
        <v>87.3</v>
      </c>
      <c r="I1277" s="6">
        <v>13.0662</v>
      </c>
      <c r="J1277" s="2">
        <f t="shared" si="142"/>
        <v>6814.9882903981261</v>
      </c>
      <c r="K1277" s="15">
        <v>89.046000000000006</v>
      </c>
      <c r="L1277" s="88" t="s">
        <v>62</v>
      </c>
      <c r="V1277" s="4">
        <v>28.874666666666599</v>
      </c>
    </row>
    <row r="1278" spans="2:22">
      <c r="B1278" s="84" t="s">
        <v>63</v>
      </c>
      <c r="C1278" s="6">
        <v>7.6710000000000003</v>
      </c>
      <c r="D1278" s="2">
        <f t="shared" si="140"/>
        <v>19469.299960891669</v>
      </c>
      <c r="E1278" s="6">
        <v>149.34899999999999</v>
      </c>
      <c r="F1278" s="6">
        <v>7.6829999999999998</v>
      </c>
      <c r="G1278" s="2">
        <f t="shared" si="141"/>
        <v>19073.799297149551</v>
      </c>
      <c r="H1278" s="15">
        <v>146.54400000000001</v>
      </c>
      <c r="I1278" s="6">
        <v>6.2279999999999998</v>
      </c>
      <c r="J1278" s="2">
        <f t="shared" si="142"/>
        <v>20331.888246628132</v>
      </c>
      <c r="K1278" s="15">
        <v>126.627</v>
      </c>
      <c r="L1278" s="88" t="s">
        <v>64</v>
      </c>
      <c r="V1278" s="4" t="e">
        <v>#DIV/0!</v>
      </c>
    </row>
    <row r="1279" spans="2:22">
      <c r="B1279" s="84" t="s">
        <v>65</v>
      </c>
      <c r="C1279" s="6"/>
      <c r="D1279" s="2"/>
      <c r="E1279" s="6"/>
      <c r="F1279" s="6"/>
      <c r="G1279" s="2"/>
      <c r="H1279" s="15"/>
      <c r="I1279" s="6"/>
      <c r="J1279" s="2"/>
      <c r="K1279" s="15"/>
      <c r="L1279" s="88" t="s">
        <v>66</v>
      </c>
      <c r="V1279" s="4" t="e">
        <v>#DIV/0!</v>
      </c>
    </row>
    <row r="1280" spans="2:22">
      <c r="B1280" s="84" t="s">
        <v>67</v>
      </c>
      <c r="C1280" s="6">
        <v>22.25</v>
      </c>
      <c r="D1280" s="2">
        <f t="shared" si="140"/>
        <v>15415.73033707865</v>
      </c>
      <c r="E1280" s="6">
        <v>343</v>
      </c>
      <c r="F1280" s="6">
        <v>8.3557500000000005</v>
      </c>
      <c r="G1280" s="2">
        <f t="shared" si="141"/>
        <v>12261.257218083354</v>
      </c>
      <c r="H1280" s="15">
        <v>102.452</v>
      </c>
      <c r="I1280" s="6">
        <v>6.992</v>
      </c>
      <c r="J1280" s="2">
        <f t="shared" si="142"/>
        <v>13513.014874141878</v>
      </c>
      <c r="K1280" s="15">
        <v>94.483000000000004</v>
      </c>
      <c r="L1280" s="88" t="s">
        <v>68</v>
      </c>
      <c r="V1280" s="4" t="e">
        <v>#DIV/0!</v>
      </c>
    </row>
    <row r="1281" spans="2:22">
      <c r="B1281" s="84" t="s">
        <v>69</v>
      </c>
      <c r="C1281" s="6">
        <v>0.48383999999999999</v>
      </c>
      <c r="D1281" s="2">
        <f t="shared" si="140"/>
        <v>20688.657407407409</v>
      </c>
      <c r="E1281" s="6">
        <v>10.01</v>
      </c>
      <c r="F1281" s="6">
        <v>0.46256999999999998</v>
      </c>
      <c r="G1281" s="2">
        <f t="shared" si="141"/>
        <v>21510.257906911385</v>
      </c>
      <c r="H1281" s="15">
        <v>9.9499999999999993</v>
      </c>
      <c r="I1281" s="6">
        <v>0.68200000000000005</v>
      </c>
      <c r="J1281" s="2">
        <f t="shared" si="142"/>
        <v>47011.730205278589</v>
      </c>
      <c r="K1281" s="15">
        <v>32.061999999999998</v>
      </c>
      <c r="L1281" s="88" t="s">
        <v>70</v>
      </c>
      <c r="V1281" s="4" t="e">
        <v>#DIV/0!</v>
      </c>
    </row>
    <row r="1282" spans="2:22">
      <c r="B1282" s="84" t="s">
        <v>71</v>
      </c>
      <c r="C1282" s="6">
        <v>0.87109999999999999</v>
      </c>
      <c r="D1282" s="2">
        <f t="shared" si="140"/>
        <v>48110.435082080134</v>
      </c>
      <c r="E1282" s="6">
        <v>41.908999999999999</v>
      </c>
      <c r="F1282" s="6">
        <v>1.0463100000000001</v>
      </c>
      <c r="G1282" s="2">
        <f t="shared" si="141"/>
        <v>45012.95027286368</v>
      </c>
      <c r="H1282" s="15">
        <v>47.097499999999997</v>
      </c>
      <c r="I1282" s="6">
        <v>1.1950000000000001</v>
      </c>
      <c r="J1282" s="2">
        <f t="shared" si="142"/>
        <v>49349.790794979075</v>
      </c>
      <c r="K1282" s="15">
        <v>58.972999999999999</v>
      </c>
      <c r="L1282" s="88" t="s">
        <v>72</v>
      </c>
      <c r="V1282" s="4" t="e">
        <v>#DIV/0!</v>
      </c>
    </row>
    <row r="1283" spans="2:22">
      <c r="B1283" s="84" t="s">
        <v>73</v>
      </c>
      <c r="C1283" s="6">
        <v>0.156</v>
      </c>
      <c r="D1283" s="6">
        <f t="shared" si="140"/>
        <v>24923.076923076922</v>
      </c>
      <c r="E1283" s="6">
        <v>3.8879999999999999</v>
      </c>
      <c r="F1283" s="6">
        <v>0.13400000000000001</v>
      </c>
      <c r="G1283" s="2">
        <f t="shared" si="141"/>
        <v>24970.149253731342</v>
      </c>
      <c r="H1283" s="15">
        <v>3.3460000000000001</v>
      </c>
      <c r="I1283" s="6">
        <v>0.13700000000000001</v>
      </c>
      <c r="J1283" s="2">
        <f t="shared" si="142"/>
        <v>25306.569343065694</v>
      </c>
      <c r="K1283" s="15">
        <v>3.4670000000000001</v>
      </c>
      <c r="L1283" s="88" t="s">
        <v>74</v>
      </c>
      <c r="V1283" s="4" t="e">
        <v>#DIV/0!</v>
      </c>
    </row>
    <row r="1284" spans="2:22">
      <c r="B1284" s="84" t="s">
        <v>75</v>
      </c>
      <c r="C1284" s="6">
        <v>0.32500000000000001</v>
      </c>
      <c r="D1284" s="2">
        <f t="shared" si="140"/>
        <v>90929.230769230766</v>
      </c>
      <c r="E1284" s="6">
        <v>29.552</v>
      </c>
      <c r="F1284" s="6">
        <v>0.38300000000000001</v>
      </c>
      <c r="G1284" s="2">
        <f t="shared" si="141"/>
        <v>82232.375979112272</v>
      </c>
      <c r="H1284" s="15">
        <v>31.495000000000001</v>
      </c>
      <c r="I1284" s="6">
        <v>0.38900000000000001</v>
      </c>
      <c r="J1284" s="2">
        <f t="shared" si="142"/>
        <v>82455.012853470442</v>
      </c>
      <c r="K1284" s="15">
        <v>32.075000000000003</v>
      </c>
      <c r="L1284" s="88" t="s">
        <v>76</v>
      </c>
      <c r="V1284" s="4">
        <v>-10</v>
      </c>
    </row>
    <row r="1285" spans="2:22">
      <c r="B1285" s="84" t="s">
        <v>77</v>
      </c>
      <c r="C1285" s="6">
        <v>0.56238761587635</v>
      </c>
      <c r="D1285" s="2">
        <f t="shared" si="140"/>
        <v>19833.217903053679</v>
      </c>
      <c r="E1285" s="6">
        <v>11.1539561316545</v>
      </c>
      <c r="F1285" s="6">
        <v>1.302</v>
      </c>
      <c r="G1285" s="2">
        <f t="shared" si="141"/>
        <v>16486.175115207374</v>
      </c>
      <c r="H1285" s="15">
        <v>21.465</v>
      </c>
      <c r="I1285" s="6">
        <v>1.6359999999999999</v>
      </c>
      <c r="J1285" s="2">
        <f t="shared" si="142"/>
        <v>26654.034229828852</v>
      </c>
      <c r="K1285" s="15">
        <v>43.606000000000002</v>
      </c>
      <c r="L1285" s="88" t="s">
        <v>78</v>
      </c>
      <c r="V1285" s="4">
        <v>0.26933333333333564</v>
      </c>
    </row>
    <row r="1286" spans="2:22">
      <c r="B1286" s="84" t="s">
        <v>79</v>
      </c>
      <c r="C1286" s="6">
        <v>0.13300000000000001</v>
      </c>
      <c r="D1286" s="2">
        <f t="shared" si="140"/>
        <v>19075.187969924813</v>
      </c>
      <c r="E1286" s="6">
        <v>2.5369999999999999</v>
      </c>
      <c r="F1286" s="6">
        <v>0.13300000000000001</v>
      </c>
      <c r="G1286" s="2">
        <f t="shared" si="141"/>
        <v>19000</v>
      </c>
      <c r="H1286" s="15">
        <v>2.5270000000000001</v>
      </c>
      <c r="I1286" s="6">
        <v>0.187</v>
      </c>
      <c r="J1286" s="2">
        <f t="shared" si="142"/>
        <v>19058.823529411766</v>
      </c>
      <c r="K1286" s="15">
        <v>3.5640000000000001</v>
      </c>
      <c r="L1286" s="88" t="s">
        <v>80</v>
      </c>
      <c r="V1286" s="4" t="e">
        <v>#DIV/0!</v>
      </c>
    </row>
    <row r="1287" spans="2:22">
      <c r="B1287" s="84" t="s">
        <v>81</v>
      </c>
      <c r="C1287" s="6">
        <v>48.659099999999995</v>
      </c>
      <c r="D1287" s="2">
        <f t="shared" si="140"/>
        <v>24681.036024094163</v>
      </c>
      <c r="E1287" s="6">
        <v>1200.9570000000001</v>
      </c>
      <c r="F1287" s="6">
        <v>48.417159999999996</v>
      </c>
      <c r="G1287" s="2">
        <f t="shared" si="141"/>
        <v>26856.118781027228</v>
      </c>
      <c r="H1287" s="15">
        <v>1300.297</v>
      </c>
      <c r="I1287" s="6">
        <v>47.521999999999998</v>
      </c>
      <c r="J1287" s="2">
        <f t="shared" si="142"/>
        <v>28970.58204621018</v>
      </c>
      <c r="K1287" s="15">
        <v>1376.74</v>
      </c>
      <c r="L1287" s="88" t="s">
        <v>82</v>
      </c>
      <c r="V1287" s="4">
        <v>18.721999999999753</v>
      </c>
    </row>
    <row r="1288" spans="2:22">
      <c r="B1288" s="84" t="s">
        <v>83</v>
      </c>
      <c r="C1288" s="6">
        <v>2.056</v>
      </c>
      <c r="D1288" s="2">
        <f t="shared" si="140"/>
        <v>27663.910505836575</v>
      </c>
      <c r="E1288" s="6">
        <v>56.877000000000002</v>
      </c>
      <c r="F1288" s="6">
        <v>1.536</v>
      </c>
      <c r="G1288" s="2">
        <f t="shared" si="141"/>
        <v>14792.317708333334</v>
      </c>
      <c r="H1288" s="15">
        <v>22.721</v>
      </c>
      <c r="I1288" s="6">
        <v>1.885</v>
      </c>
      <c r="J1288" s="2">
        <f t="shared" si="142"/>
        <v>28098.673740053051</v>
      </c>
      <c r="K1288" s="15">
        <v>52.966000000000001</v>
      </c>
      <c r="L1288" s="88" t="s">
        <v>84</v>
      </c>
      <c r="V1288" s="4">
        <v>1</v>
      </c>
    </row>
    <row r="1289" spans="2:22">
      <c r="B1289" s="84" t="s">
        <v>85</v>
      </c>
      <c r="C1289" s="6"/>
      <c r="D1289" s="2"/>
      <c r="E1289" s="6"/>
      <c r="F1289" s="6"/>
      <c r="G1289" s="2"/>
      <c r="H1289" s="15"/>
      <c r="I1289" s="6"/>
      <c r="J1289" s="2"/>
      <c r="K1289" s="15"/>
      <c r="L1289" s="88" t="s">
        <v>86</v>
      </c>
      <c r="V1289" s="4" t="e">
        <v>#DIV/0!</v>
      </c>
    </row>
    <row r="1290" spans="2:22" ht="15" thickBot="1">
      <c r="B1290" s="85" t="s">
        <v>87</v>
      </c>
      <c r="C1290" s="16">
        <v>0.76400000000000001</v>
      </c>
      <c r="D1290" s="2">
        <f t="shared" si="140"/>
        <v>7904.4502617801036</v>
      </c>
      <c r="E1290" s="16">
        <v>6.0389999999999997</v>
      </c>
      <c r="F1290" s="16">
        <v>0.77100000000000002</v>
      </c>
      <c r="G1290" s="2">
        <f t="shared" si="141"/>
        <v>7783.3981841763944</v>
      </c>
      <c r="H1290" s="17">
        <v>6.0010000000000003</v>
      </c>
      <c r="I1290" s="16">
        <v>0.66500000000000004</v>
      </c>
      <c r="J1290" s="2">
        <f t="shared" si="142"/>
        <v>7848.1203007518798</v>
      </c>
      <c r="K1290" s="17">
        <v>5.2190000000000003</v>
      </c>
      <c r="L1290" s="89" t="s">
        <v>88</v>
      </c>
      <c r="V1290" s="4" t="e">
        <v>#DIV/0!</v>
      </c>
    </row>
    <row r="1291" spans="2:22" ht="16.5" thickBot="1">
      <c r="B1291" s="86" t="s">
        <v>383</v>
      </c>
      <c r="C1291" s="90">
        <f>SUM(C1269:C1290)</f>
        <v>112.6947346203703</v>
      </c>
      <c r="D1291" s="90">
        <f t="shared" si="140"/>
        <v>19769.134841700019</v>
      </c>
      <c r="E1291" s="90">
        <f>SUM(E1269:E1290)</f>
        <v>2227.8774046597</v>
      </c>
      <c r="F1291" s="90">
        <f>SUM(F1269:F1290)</f>
        <v>99.756042124801368</v>
      </c>
      <c r="G1291" s="90">
        <f t="shared" si="141"/>
        <v>22103.469780802796</v>
      </c>
      <c r="H1291" s="90">
        <f>SUM(H1269:H1290)</f>
        <v>2204.9546625580379</v>
      </c>
      <c r="I1291" s="90">
        <f>SUM(I1269:I1290)</f>
        <v>90.811745286292918</v>
      </c>
      <c r="J1291" s="90">
        <f t="shared" si="142"/>
        <v>24050.493357465846</v>
      </c>
      <c r="K1291" s="90">
        <f>SUM(K1269:K1290)</f>
        <v>2184.0672767878682</v>
      </c>
      <c r="L1291" s="86" t="s">
        <v>385</v>
      </c>
    </row>
    <row r="1292" spans="2:22" ht="16.5" thickBot="1">
      <c r="B1292" s="86" t="s">
        <v>384</v>
      </c>
      <c r="C1292" s="90">
        <v>1801.107</v>
      </c>
      <c r="D1292" s="90">
        <f t="shared" si="140"/>
        <v>28066.409713581706</v>
      </c>
      <c r="E1292" s="90">
        <v>50550.607000000004</v>
      </c>
      <c r="F1292" s="90">
        <v>1788.279</v>
      </c>
      <c r="G1292" s="90">
        <f t="shared" si="141"/>
        <v>28626.859119857694</v>
      </c>
      <c r="H1292" s="90">
        <v>51192.811000000002</v>
      </c>
      <c r="I1292" s="90">
        <v>1858.2529999999999</v>
      </c>
      <c r="J1292" s="90">
        <f t="shared" si="142"/>
        <v>28149.621714588917</v>
      </c>
      <c r="K1292" s="90">
        <v>52309.118999999999</v>
      </c>
      <c r="L1292" s="86" t="s">
        <v>382</v>
      </c>
    </row>
    <row r="1296" spans="2:22">
      <c r="B1296" s="43" t="s">
        <v>163</v>
      </c>
      <c r="L1296" s="59" t="s">
        <v>164</v>
      </c>
    </row>
    <row r="1297" spans="2:22">
      <c r="B1297" s="43" t="s">
        <v>232</v>
      </c>
      <c r="L1297" s="59" t="s">
        <v>233</v>
      </c>
    </row>
    <row r="1298" spans="2:22" ht="21.75" customHeight="1" thickBot="1">
      <c r="B1298" s="37" t="s">
        <v>133</v>
      </c>
      <c r="L1298" s="59" t="s">
        <v>134</v>
      </c>
    </row>
    <row r="1299" spans="2:22" ht="15" thickBot="1">
      <c r="B1299" s="102" t="s">
        <v>43</v>
      </c>
      <c r="C1299" s="105">
        <v>2015</v>
      </c>
      <c r="D1299" s="106"/>
      <c r="E1299" s="107"/>
      <c r="F1299" s="105">
        <v>2016</v>
      </c>
      <c r="G1299" s="106"/>
      <c r="H1299" s="107"/>
      <c r="I1299" s="105">
        <v>2017</v>
      </c>
      <c r="J1299" s="106"/>
      <c r="K1299" s="107"/>
      <c r="L1299" s="108" t="s">
        <v>44</v>
      </c>
    </row>
    <row r="1300" spans="2:22">
      <c r="B1300" s="103"/>
      <c r="C1300" s="79" t="s">
        <v>8</v>
      </c>
      <c r="D1300" s="79" t="s">
        <v>9</v>
      </c>
      <c r="E1300" s="79" t="s">
        <v>10</v>
      </c>
      <c r="F1300" s="79" t="s">
        <v>8</v>
      </c>
      <c r="G1300" s="79" t="s">
        <v>9</v>
      </c>
      <c r="H1300" s="80" t="s">
        <v>10</v>
      </c>
      <c r="I1300" s="79" t="s">
        <v>8</v>
      </c>
      <c r="J1300" s="79" t="s">
        <v>9</v>
      </c>
      <c r="K1300" s="80" t="s">
        <v>10</v>
      </c>
      <c r="L1300" s="109"/>
    </row>
    <row r="1301" spans="2:22" ht="15" thickBot="1">
      <c r="B1301" s="104"/>
      <c r="C1301" s="81" t="s">
        <v>11</v>
      </c>
      <c r="D1301" s="81" t="s">
        <v>12</v>
      </c>
      <c r="E1301" s="81" t="s">
        <v>13</v>
      </c>
      <c r="F1301" s="81" t="s">
        <v>11</v>
      </c>
      <c r="G1301" s="81" t="s">
        <v>12</v>
      </c>
      <c r="H1301" s="82" t="s">
        <v>13</v>
      </c>
      <c r="I1301" s="81" t="s">
        <v>11</v>
      </c>
      <c r="J1301" s="81" t="s">
        <v>12</v>
      </c>
      <c r="K1301" s="82" t="s">
        <v>13</v>
      </c>
      <c r="L1301" s="110"/>
      <c r="V1301" s="59">
        <v>2017</v>
      </c>
    </row>
    <row r="1302" spans="2:22">
      <c r="B1302" s="83" t="s">
        <v>45</v>
      </c>
      <c r="C1302" s="5">
        <v>0.66949999999999998</v>
      </c>
      <c r="D1302" s="2">
        <f t="shared" ref="D1302:D1325" si="143">E1302/C1302*1000</f>
        <v>6420</v>
      </c>
      <c r="E1302" s="5">
        <v>4.29819</v>
      </c>
      <c r="F1302" s="5">
        <v>1.9228000000000001</v>
      </c>
      <c r="G1302" s="2">
        <f t="shared" ref="G1302:G1325" si="144">H1302/F1302*1000</f>
        <v>2024.8699812773041</v>
      </c>
      <c r="H1302" s="14">
        <v>3.8934200000000003</v>
      </c>
      <c r="I1302" s="5">
        <v>4.0378800000000004</v>
      </c>
      <c r="J1302" s="2">
        <f t="shared" ref="J1302:J1325" si="145">K1302/I1302*1000</f>
        <v>1012.434990638652</v>
      </c>
      <c r="K1302" s="1">
        <v>4.0880910000000004</v>
      </c>
      <c r="L1302" s="87" t="s">
        <v>46</v>
      </c>
      <c r="V1302" s="4">
        <v>1.6943333333333328</v>
      </c>
    </row>
    <row r="1303" spans="2:22">
      <c r="B1303" s="84" t="s">
        <v>47</v>
      </c>
      <c r="C1303" s="6"/>
      <c r="D1303" s="2"/>
      <c r="E1303" s="6"/>
      <c r="F1303" s="6"/>
      <c r="G1303" s="2"/>
      <c r="H1303" s="15"/>
      <c r="I1303" s="6"/>
      <c r="J1303" s="2"/>
      <c r="K1303" s="15"/>
      <c r="L1303" s="88" t="s">
        <v>48</v>
      </c>
      <c r="V1303" s="4">
        <v>1.0139999999998963</v>
      </c>
    </row>
    <row r="1304" spans="2:22">
      <c r="B1304" s="84" t="s">
        <v>49</v>
      </c>
      <c r="C1304" s="6"/>
      <c r="D1304" s="2"/>
      <c r="E1304" s="6"/>
      <c r="F1304" s="6"/>
      <c r="G1304" s="2"/>
      <c r="H1304" s="15"/>
      <c r="I1304" s="15"/>
      <c r="J1304" s="2"/>
      <c r="K1304" s="15"/>
      <c r="L1304" s="88" t="s">
        <v>50</v>
      </c>
      <c r="V1304" s="4" t="e">
        <v>#DIV/0!</v>
      </c>
    </row>
    <row r="1305" spans="2:22">
      <c r="B1305" s="84" t="s">
        <v>51</v>
      </c>
      <c r="C1305" s="6">
        <v>13.032</v>
      </c>
      <c r="D1305" s="2">
        <f t="shared" si="143"/>
        <v>3907.381829343155</v>
      </c>
      <c r="E1305" s="6">
        <v>50.920999999999999</v>
      </c>
      <c r="F1305" s="6">
        <v>13.316000000000001</v>
      </c>
      <c r="G1305" s="2">
        <f t="shared" si="144"/>
        <v>3795.6593571643134</v>
      </c>
      <c r="H1305" s="15">
        <v>50.542999999999999</v>
      </c>
      <c r="I1305" s="6">
        <v>14.141999999999999</v>
      </c>
      <c r="J1305" s="2">
        <f t="shared" si="145"/>
        <v>3789.2094470371944</v>
      </c>
      <c r="K1305" s="15">
        <v>53.587000000000003</v>
      </c>
      <c r="L1305" s="88" t="s">
        <v>52</v>
      </c>
      <c r="V1305" s="4" t="e">
        <v>#DIV/0!</v>
      </c>
    </row>
    <row r="1306" spans="2:22">
      <c r="B1306" s="84" t="s">
        <v>53</v>
      </c>
      <c r="C1306" s="6">
        <v>35.448324999999997</v>
      </c>
      <c r="D1306" s="2">
        <f t="shared" si="143"/>
        <v>3873.2857335290178</v>
      </c>
      <c r="E1306" s="6">
        <v>137.3014915</v>
      </c>
      <c r="F1306" s="6">
        <v>32.377000000000002</v>
      </c>
      <c r="G1306" s="2">
        <f t="shared" si="144"/>
        <v>3916.1132902986683</v>
      </c>
      <c r="H1306" s="15">
        <v>126.792</v>
      </c>
      <c r="I1306" s="6">
        <v>34.268000000000001</v>
      </c>
      <c r="J1306" s="2">
        <f t="shared" si="145"/>
        <v>3834.8896930080537</v>
      </c>
      <c r="K1306" s="15">
        <v>131.41399999999999</v>
      </c>
      <c r="L1306" s="88" t="s">
        <v>54</v>
      </c>
      <c r="V1306" s="4" t="e">
        <v>#DIV/0!</v>
      </c>
    </row>
    <row r="1307" spans="2:22">
      <c r="B1307" s="84" t="s">
        <v>55</v>
      </c>
      <c r="C1307" s="6"/>
      <c r="D1307" s="6"/>
      <c r="E1307" s="6"/>
      <c r="F1307" s="6"/>
      <c r="G1307" s="6"/>
      <c r="H1307" s="6"/>
      <c r="I1307" s="6"/>
      <c r="J1307" s="6"/>
      <c r="K1307" s="6"/>
      <c r="L1307" s="88" t="s">
        <v>56</v>
      </c>
      <c r="V1307" s="4">
        <v>146.30666666666366</v>
      </c>
    </row>
    <row r="1308" spans="2:22">
      <c r="B1308" s="84" t="s">
        <v>57</v>
      </c>
      <c r="C1308" s="6"/>
      <c r="D1308" s="6"/>
      <c r="E1308" s="6"/>
      <c r="F1308" s="6"/>
      <c r="G1308" s="6"/>
      <c r="H1308" s="6"/>
      <c r="I1308" s="6"/>
      <c r="J1308" s="6"/>
      <c r="K1308" s="6"/>
      <c r="L1308" s="88" t="s">
        <v>58</v>
      </c>
      <c r="V1308" s="4">
        <v>415.35533333334024</v>
      </c>
    </row>
    <row r="1309" spans="2:22">
      <c r="B1309" s="84" t="s">
        <v>59</v>
      </c>
      <c r="C1309" s="6"/>
      <c r="D1309" s="2"/>
      <c r="E1309" s="6"/>
      <c r="F1309" s="6"/>
      <c r="G1309" s="2"/>
      <c r="H1309" s="15"/>
      <c r="I1309" s="6"/>
      <c r="J1309" s="2"/>
      <c r="K1309" s="15"/>
      <c r="L1309" s="88" t="s">
        <v>60</v>
      </c>
      <c r="V1309" s="4">
        <v>7.2533333333333019</v>
      </c>
    </row>
    <row r="1310" spans="2:22">
      <c r="B1310" s="84" t="s">
        <v>61</v>
      </c>
      <c r="C1310" s="6">
        <v>0.84</v>
      </c>
      <c r="D1310" s="2">
        <f t="shared" si="143"/>
        <v>5357.1428571428578</v>
      </c>
      <c r="E1310" s="6">
        <v>4.5</v>
      </c>
      <c r="F1310" s="6">
        <v>1.26</v>
      </c>
      <c r="G1310" s="2">
        <f t="shared" si="144"/>
        <v>7142.8571428571431</v>
      </c>
      <c r="H1310" s="15">
        <v>9</v>
      </c>
      <c r="I1310" s="6">
        <v>1.2637799999999999</v>
      </c>
      <c r="J1310" s="2">
        <f t="shared" si="145"/>
        <v>7142.8571428571413</v>
      </c>
      <c r="K1310" s="15">
        <v>9.0269999999999975</v>
      </c>
      <c r="L1310" s="88" t="s">
        <v>62</v>
      </c>
      <c r="V1310" s="4">
        <v>28.874666666666599</v>
      </c>
    </row>
    <row r="1311" spans="2:22">
      <c r="B1311" s="84" t="s">
        <v>63</v>
      </c>
      <c r="C1311" s="6">
        <v>1.079</v>
      </c>
      <c r="D1311" s="2">
        <f t="shared" si="143"/>
        <v>8545.8758109360533</v>
      </c>
      <c r="E1311" s="6">
        <v>9.2210000000000001</v>
      </c>
      <c r="F1311" s="6">
        <v>1.323</v>
      </c>
      <c r="G1311" s="2">
        <f t="shared" si="144"/>
        <v>7312.9251700680279</v>
      </c>
      <c r="H1311" s="15">
        <v>9.6750000000000007</v>
      </c>
      <c r="I1311" s="6">
        <v>1.054</v>
      </c>
      <c r="J1311" s="2">
        <f t="shared" si="145"/>
        <v>6747.6280834914605</v>
      </c>
      <c r="K1311" s="15">
        <v>7.1120000000000001</v>
      </c>
      <c r="L1311" s="88" t="s">
        <v>64</v>
      </c>
      <c r="V1311" s="4" t="e">
        <v>#DIV/0!</v>
      </c>
    </row>
    <row r="1312" spans="2:22">
      <c r="B1312" s="84" t="s">
        <v>65</v>
      </c>
      <c r="C1312" s="6"/>
      <c r="D1312" s="2"/>
      <c r="E1312" s="6"/>
      <c r="F1312" s="6"/>
      <c r="G1312" s="2"/>
      <c r="H1312" s="15"/>
      <c r="I1312" s="6"/>
      <c r="J1312" s="2"/>
      <c r="K1312" s="15"/>
      <c r="L1312" s="88" t="s">
        <v>66</v>
      </c>
      <c r="V1312" s="4" t="e">
        <v>#DIV/0!</v>
      </c>
    </row>
    <row r="1313" spans="2:22">
      <c r="B1313" s="84" t="s">
        <v>67</v>
      </c>
      <c r="C1313" s="6">
        <v>0.25</v>
      </c>
      <c r="D1313" s="2">
        <f t="shared" si="143"/>
        <v>4000</v>
      </c>
      <c r="E1313" s="6">
        <v>1</v>
      </c>
      <c r="F1313" s="6">
        <v>0.25</v>
      </c>
      <c r="G1313" s="2">
        <f t="shared" si="144"/>
        <v>4000</v>
      </c>
      <c r="H1313" s="15">
        <v>1</v>
      </c>
      <c r="I1313" s="6"/>
      <c r="J1313" s="2"/>
      <c r="K1313" s="15"/>
      <c r="L1313" s="88" t="s">
        <v>68</v>
      </c>
      <c r="V1313" s="4" t="e">
        <v>#DIV/0!</v>
      </c>
    </row>
    <row r="1314" spans="2:22">
      <c r="B1314" s="84" t="s">
        <v>69</v>
      </c>
      <c r="C1314" s="6">
        <v>4.2100000000000002E-3</v>
      </c>
      <c r="D1314" s="2">
        <f t="shared" si="143"/>
        <v>4100</v>
      </c>
      <c r="E1314" s="6">
        <v>1.7260999999999999E-2</v>
      </c>
      <c r="F1314" s="6"/>
      <c r="G1314" s="2"/>
      <c r="H1314" s="15"/>
      <c r="I1314" s="6"/>
      <c r="J1314" s="2"/>
      <c r="K1314" s="15"/>
      <c r="L1314" s="88" t="s">
        <v>70</v>
      </c>
      <c r="V1314" s="4" t="e">
        <v>#DIV/0!</v>
      </c>
    </row>
    <row r="1315" spans="2:22">
      <c r="B1315" s="84" t="s">
        <v>71</v>
      </c>
      <c r="C1315" s="6">
        <v>0.30895</v>
      </c>
      <c r="D1315" s="2">
        <f t="shared" si="143"/>
        <v>4778.443113772455</v>
      </c>
      <c r="E1315" s="6">
        <v>1.4762999999999999</v>
      </c>
      <c r="F1315" s="6">
        <v>0.23765000000000003</v>
      </c>
      <c r="G1315" s="2">
        <f t="shared" si="144"/>
        <v>6418.3042289080577</v>
      </c>
      <c r="H1315" s="15">
        <v>1.5253100000000002</v>
      </c>
      <c r="I1315" s="6">
        <v>0.42499999999999999</v>
      </c>
      <c r="J1315" s="2">
        <f t="shared" si="145"/>
        <v>5623.5294117647063</v>
      </c>
      <c r="K1315" s="15">
        <v>2.39</v>
      </c>
      <c r="L1315" s="88" t="s">
        <v>72</v>
      </c>
      <c r="V1315" s="4" t="e">
        <v>#DIV/0!</v>
      </c>
    </row>
    <row r="1316" spans="2:22">
      <c r="B1316" s="84" t="s">
        <v>73</v>
      </c>
      <c r="C1316" s="6"/>
      <c r="D1316" s="6"/>
      <c r="E1316" s="6"/>
      <c r="F1316" s="6">
        <v>0.23</v>
      </c>
      <c r="G1316" s="2">
        <f t="shared" si="144"/>
        <v>5191.304347826087</v>
      </c>
      <c r="H1316" s="15">
        <v>1.194</v>
      </c>
      <c r="I1316" s="6"/>
      <c r="J1316" s="2"/>
      <c r="K1316" s="15"/>
      <c r="L1316" s="88" t="s">
        <v>74</v>
      </c>
      <c r="V1316" s="4" t="e">
        <v>#DIV/0!</v>
      </c>
    </row>
    <row r="1317" spans="2:22">
      <c r="B1317" s="84" t="s">
        <v>75</v>
      </c>
      <c r="C1317" s="6"/>
      <c r="D1317" s="2"/>
      <c r="E1317" s="6"/>
      <c r="F1317" s="6"/>
      <c r="G1317" s="2"/>
      <c r="H1317" s="15"/>
      <c r="I1317" s="6"/>
      <c r="J1317" s="2"/>
      <c r="K1317" s="15"/>
      <c r="L1317" s="88" t="s">
        <v>76</v>
      </c>
      <c r="V1317" s="4">
        <v>-10</v>
      </c>
    </row>
    <row r="1318" spans="2:22">
      <c r="B1318" s="84" t="s">
        <v>77</v>
      </c>
      <c r="C1318" s="6">
        <v>1.2110000000000001</v>
      </c>
      <c r="D1318" s="2">
        <f t="shared" si="143"/>
        <v>3565.6482246077617</v>
      </c>
      <c r="E1318" s="6">
        <v>4.3179999999999996</v>
      </c>
      <c r="F1318" s="6">
        <v>2.1549999999999998</v>
      </c>
      <c r="G1318" s="2">
        <f t="shared" si="144"/>
        <v>6344.7795823665892</v>
      </c>
      <c r="H1318" s="15">
        <v>13.673</v>
      </c>
      <c r="I1318" s="6">
        <v>1.0409999999999999</v>
      </c>
      <c r="J1318" s="2">
        <f t="shared" si="145"/>
        <v>4040.3458213256486</v>
      </c>
      <c r="K1318" s="15">
        <v>4.2060000000000004</v>
      </c>
      <c r="L1318" s="88" t="s">
        <v>78</v>
      </c>
      <c r="V1318" s="4">
        <v>0.26933333333333564</v>
      </c>
    </row>
    <row r="1319" spans="2:22">
      <c r="B1319" s="84" t="s">
        <v>79</v>
      </c>
      <c r="C1319" s="6">
        <v>1.3089999999999999</v>
      </c>
      <c r="D1319" s="2">
        <f t="shared" si="143"/>
        <v>5240.6417112299468</v>
      </c>
      <c r="E1319" s="6">
        <v>6.86</v>
      </c>
      <c r="F1319" s="6">
        <v>1.2989999999999999</v>
      </c>
      <c r="G1319" s="2">
        <f t="shared" si="144"/>
        <v>5260.2001539645889</v>
      </c>
      <c r="H1319" s="15">
        <v>6.8330000000000002</v>
      </c>
      <c r="I1319" s="6">
        <v>1.3180000000000001</v>
      </c>
      <c r="J1319" s="2">
        <f t="shared" si="145"/>
        <v>5207.8907435508345</v>
      </c>
      <c r="K1319" s="15">
        <v>6.8639999999999999</v>
      </c>
      <c r="L1319" s="88" t="s">
        <v>80</v>
      </c>
      <c r="V1319" s="4" t="e">
        <v>#DIV/0!</v>
      </c>
    </row>
    <row r="1320" spans="2:22">
      <c r="B1320" s="84" t="s">
        <v>81</v>
      </c>
      <c r="C1320" s="6">
        <v>17.542560000000002</v>
      </c>
      <c r="D1320" s="2">
        <f t="shared" si="143"/>
        <v>9791.8433797575708</v>
      </c>
      <c r="E1320" s="6">
        <v>171.774</v>
      </c>
      <c r="F1320" s="6">
        <v>17.571000000000002</v>
      </c>
      <c r="G1320" s="2">
        <f t="shared" si="144"/>
        <v>10499.459336406577</v>
      </c>
      <c r="H1320" s="15">
        <v>184.48599999999999</v>
      </c>
      <c r="I1320" s="6">
        <v>20.000360000000001</v>
      </c>
      <c r="J1320" s="2">
        <f t="shared" si="145"/>
        <v>10054.119025857533</v>
      </c>
      <c r="K1320" s="15">
        <v>201.08599999999998</v>
      </c>
      <c r="L1320" s="88" t="s">
        <v>82</v>
      </c>
      <c r="V1320" s="4">
        <v>18.721999999999753</v>
      </c>
    </row>
    <row r="1321" spans="2:22">
      <c r="B1321" s="84" t="s">
        <v>83</v>
      </c>
      <c r="C1321" s="6">
        <v>80.031000000000006</v>
      </c>
      <c r="D1321" s="2">
        <f t="shared" si="143"/>
        <v>2420.437080631255</v>
      </c>
      <c r="E1321" s="6">
        <v>193.71</v>
      </c>
      <c r="F1321" s="6">
        <v>98.667000000000002</v>
      </c>
      <c r="G1321" s="2">
        <f t="shared" si="144"/>
        <v>1218.1783169651455</v>
      </c>
      <c r="H1321" s="15">
        <v>120.194</v>
      </c>
      <c r="I1321" s="6">
        <v>19.516999999999999</v>
      </c>
      <c r="J1321" s="2">
        <f t="shared" si="145"/>
        <v>4162.9861146692629</v>
      </c>
      <c r="K1321" s="15">
        <v>81.248999999999995</v>
      </c>
      <c r="L1321" s="88" t="s">
        <v>84</v>
      </c>
      <c r="V1321" s="4">
        <v>1</v>
      </c>
    </row>
    <row r="1322" spans="2:22">
      <c r="B1322" s="84" t="s">
        <v>85</v>
      </c>
      <c r="C1322" s="6"/>
      <c r="D1322" s="2"/>
      <c r="E1322" s="6"/>
      <c r="F1322" s="6"/>
      <c r="G1322" s="2"/>
      <c r="H1322" s="15"/>
      <c r="I1322" s="6"/>
      <c r="J1322" s="2"/>
      <c r="K1322" s="15"/>
      <c r="L1322" s="88" t="s">
        <v>86</v>
      </c>
      <c r="V1322" s="4" t="e">
        <v>#DIV/0!</v>
      </c>
    </row>
    <row r="1323" spans="2:22" ht="15" thickBot="1">
      <c r="B1323" s="85" t="s">
        <v>87</v>
      </c>
      <c r="C1323" s="16"/>
      <c r="D1323" s="2"/>
      <c r="E1323" s="16"/>
      <c r="F1323" s="16"/>
      <c r="G1323" s="2"/>
      <c r="H1323" s="17"/>
      <c r="I1323" s="16"/>
      <c r="J1323" s="2"/>
      <c r="K1323" s="17"/>
      <c r="L1323" s="89" t="s">
        <v>88</v>
      </c>
      <c r="V1323" s="4" t="e">
        <v>#DIV/0!</v>
      </c>
    </row>
    <row r="1324" spans="2:22" ht="16.5" thickBot="1">
      <c r="B1324" s="86" t="s">
        <v>383</v>
      </c>
      <c r="C1324" s="90">
        <f>SUM(C1302:C1323)</f>
        <v>151.72554500000001</v>
      </c>
      <c r="D1324" s="90">
        <f t="shared" si="143"/>
        <v>3858.2642263700554</v>
      </c>
      <c r="E1324" s="90">
        <f>SUM(E1302:E1323)</f>
        <v>585.39724250000006</v>
      </c>
      <c r="F1324" s="90">
        <f>SUM(F1302:F1323)</f>
        <v>170.60845</v>
      </c>
      <c r="G1324" s="90">
        <f t="shared" si="144"/>
        <v>3099.5459486326727</v>
      </c>
      <c r="H1324" s="90">
        <f>SUM(H1302:H1323)</f>
        <v>528.80872999999997</v>
      </c>
      <c r="I1324" s="90">
        <f>SUM(I1302:I1323)</f>
        <v>97.067019999999985</v>
      </c>
      <c r="J1324" s="90">
        <f t="shared" si="145"/>
        <v>5161.6201980858168</v>
      </c>
      <c r="K1324" s="90">
        <f>SUM(K1302:K1323)</f>
        <v>501.02309099999991</v>
      </c>
      <c r="L1324" s="86" t="s">
        <v>385</v>
      </c>
    </row>
    <row r="1325" spans="2:22" ht="16.5" thickBot="1">
      <c r="B1325" s="86" t="s">
        <v>384</v>
      </c>
      <c r="C1325" s="90">
        <v>2516.576</v>
      </c>
      <c r="D1325" s="90">
        <f t="shared" si="143"/>
        <v>7722.0167402057405</v>
      </c>
      <c r="E1325" s="90">
        <v>19433.042000000001</v>
      </c>
      <c r="F1325" s="90">
        <v>2591.66</v>
      </c>
      <c r="G1325" s="90">
        <f t="shared" si="144"/>
        <v>7663.7568199532343</v>
      </c>
      <c r="H1325" s="90">
        <v>19861.851999999999</v>
      </c>
      <c r="I1325" s="90">
        <v>2669.3049999999998</v>
      </c>
      <c r="J1325" s="90">
        <f t="shared" si="145"/>
        <v>7754.7286653267429</v>
      </c>
      <c r="K1325" s="90">
        <v>20699.736000000001</v>
      </c>
      <c r="L1325" s="86" t="s">
        <v>382</v>
      </c>
    </row>
    <row r="1331" spans="2:22">
      <c r="B1331" s="43" t="s">
        <v>166</v>
      </c>
      <c r="L1331" s="59" t="s">
        <v>167</v>
      </c>
    </row>
    <row r="1332" spans="2:22">
      <c r="B1332" s="43" t="s">
        <v>236</v>
      </c>
      <c r="L1332" s="59" t="s">
        <v>396</v>
      </c>
    </row>
    <row r="1333" spans="2:22" ht="24" customHeight="1" thickBot="1">
      <c r="B1333" s="37" t="s">
        <v>133</v>
      </c>
      <c r="L1333" s="59" t="s">
        <v>134</v>
      </c>
    </row>
    <row r="1334" spans="2:22" ht="15" thickBot="1">
      <c r="B1334" s="102" t="s">
        <v>43</v>
      </c>
      <c r="C1334" s="105">
        <v>2015</v>
      </c>
      <c r="D1334" s="106"/>
      <c r="E1334" s="107"/>
      <c r="F1334" s="105">
        <v>2016</v>
      </c>
      <c r="G1334" s="106"/>
      <c r="H1334" s="107"/>
      <c r="I1334" s="105">
        <v>2017</v>
      </c>
      <c r="J1334" s="106"/>
      <c r="K1334" s="107"/>
      <c r="L1334" s="108" t="s">
        <v>44</v>
      </c>
      <c r="V1334" s="59">
        <v>2017</v>
      </c>
    </row>
    <row r="1335" spans="2:22">
      <c r="B1335" s="103"/>
      <c r="C1335" s="79" t="s">
        <v>8</v>
      </c>
      <c r="D1335" s="79" t="s">
        <v>9</v>
      </c>
      <c r="E1335" s="79" t="s">
        <v>10</v>
      </c>
      <c r="F1335" s="79" t="s">
        <v>8</v>
      </c>
      <c r="G1335" s="79" t="s">
        <v>9</v>
      </c>
      <c r="H1335" s="80" t="s">
        <v>10</v>
      </c>
      <c r="I1335" s="79" t="s">
        <v>8</v>
      </c>
      <c r="J1335" s="79" t="s">
        <v>9</v>
      </c>
      <c r="K1335" s="80" t="s">
        <v>10</v>
      </c>
      <c r="L1335" s="109"/>
      <c r="V1335" s="4">
        <v>1.6943333333333328</v>
      </c>
    </row>
    <row r="1336" spans="2:22" ht="15" thickBot="1">
      <c r="B1336" s="104"/>
      <c r="C1336" s="81" t="s">
        <v>11</v>
      </c>
      <c r="D1336" s="81" t="s">
        <v>12</v>
      </c>
      <c r="E1336" s="81" t="s">
        <v>13</v>
      </c>
      <c r="F1336" s="81" t="s">
        <v>11</v>
      </c>
      <c r="G1336" s="81" t="s">
        <v>12</v>
      </c>
      <c r="H1336" s="82" t="s">
        <v>13</v>
      </c>
      <c r="I1336" s="81" t="s">
        <v>11</v>
      </c>
      <c r="J1336" s="81" t="s">
        <v>12</v>
      </c>
      <c r="K1336" s="82" t="s">
        <v>13</v>
      </c>
      <c r="L1336" s="110"/>
      <c r="V1336" s="4">
        <v>1.0139999999998963</v>
      </c>
    </row>
    <row r="1337" spans="2:22">
      <c r="B1337" s="83" t="s">
        <v>45</v>
      </c>
      <c r="C1337" s="5">
        <v>1.361145</v>
      </c>
      <c r="D1337" s="2">
        <f t="shared" ref="D1337:D1360" si="146">E1337/C1337*1000</f>
        <v>3232.5725767644158</v>
      </c>
      <c r="E1337" s="5">
        <v>4.4000000000000004</v>
      </c>
      <c r="F1337" s="5">
        <v>4.3540000000000001</v>
      </c>
      <c r="G1337" s="2">
        <f t="shared" ref="G1337:G1360" si="147">H1337/F1337*1000</f>
        <v>1843.5920992191086</v>
      </c>
      <c r="H1337" s="14">
        <v>8.0269999999999992</v>
      </c>
      <c r="I1337" s="5">
        <v>9.1433999999999997</v>
      </c>
      <c r="J1337" s="2">
        <f t="shared" ref="J1337:J1360" si="148">K1337/I1337*1000</f>
        <v>921.79604960955464</v>
      </c>
      <c r="K1337" s="1">
        <v>8.4283500000000018</v>
      </c>
      <c r="L1337" s="87" t="s">
        <v>46</v>
      </c>
      <c r="V1337" s="4" t="e">
        <v>#DIV/0!</v>
      </c>
    </row>
    <row r="1338" spans="2:22">
      <c r="B1338" s="84" t="s">
        <v>47</v>
      </c>
      <c r="C1338" s="6">
        <v>0.60897566829906968</v>
      </c>
      <c r="D1338" s="2">
        <f t="shared" si="146"/>
        <v>9613.9418826754481</v>
      </c>
      <c r="E1338" s="6">
        <v>5.8546566829906972</v>
      </c>
      <c r="F1338" s="6">
        <v>0.4248433240992972</v>
      </c>
      <c r="G1338" s="2">
        <f t="shared" si="147"/>
        <v>9112.2609710306988</v>
      </c>
      <c r="H1338" s="15">
        <v>3.8712832409929718</v>
      </c>
      <c r="I1338" s="6">
        <v>0.60940657150502131</v>
      </c>
      <c r="J1338" s="2">
        <f t="shared" si="148"/>
        <v>10503.27648952416</v>
      </c>
      <c r="K1338" s="15">
        <v>6.4007657150502135</v>
      </c>
      <c r="L1338" s="88" t="s">
        <v>48</v>
      </c>
      <c r="V1338" s="4" t="e">
        <v>#DIV/0!</v>
      </c>
    </row>
    <row r="1339" spans="2:22">
      <c r="B1339" s="84" t="s">
        <v>49</v>
      </c>
      <c r="C1339" s="6">
        <v>1.4999999999999999E-2</v>
      </c>
      <c r="D1339" s="2">
        <f t="shared" si="146"/>
        <v>39533.333333333328</v>
      </c>
      <c r="E1339" s="6">
        <v>0.59299999999999997</v>
      </c>
      <c r="F1339" s="6">
        <v>1.4E-2</v>
      </c>
      <c r="G1339" s="2">
        <f t="shared" si="147"/>
        <v>42500</v>
      </c>
      <c r="H1339" s="15">
        <v>0.59499999999999997</v>
      </c>
      <c r="I1339" s="15">
        <v>1.2E-2</v>
      </c>
      <c r="J1339" s="2">
        <f t="shared" si="148"/>
        <v>41416.666666666664</v>
      </c>
      <c r="K1339" s="15">
        <v>0.497</v>
      </c>
      <c r="L1339" s="88" t="s">
        <v>50</v>
      </c>
      <c r="V1339" s="4" t="e">
        <v>#DIV/0!</v>
      </c>
    </row>
    <row r="1340" spans="2:22">
      <c r="B1340" s="84" t="s">
        <v>51</v>
      </c>
      <c r="C1340" s="6">
        <v>0.97899999999999998</v>
      </c>
      <c r="D1340" s="2">
        <f t="shared" si="146"/>
        <v>11402.451481103168</v>
      </c>
      <c r="E1340" s="6">
        <v>11.163</v>
      </c>
      <c r="F1340" s="6">
        <v>1.2929999999999999</v>
      </c>
      <c r="G1340" s="2">
        <f t="shared" si="147"/>
        <v>11097.447795823668</v>
      </c>
      <c r="H1340" s="15">
        <v>14.349</v>
      </c>
      <c r="I1340" s="6">
        <v>1.405</v>
      </c>
      <c r="J1340" s="2">
        <f t="shared" si="148"/>
        <v>9612.8113879003558</v>
      </c>
      <c r="K1340" s="15">
        <v>13.506</v>
      </c>
      <c r="L1340" s="88" t="s">
        <v>52</v>
      </c>
      <c r="V1340" s="4">
        <v>146.30666666666366</v>
      </c>
    </row>
    <row r="1341" spans="2:22">
      <c r="B1341" s="84" t="s">
        <v>53</v>
      </c>
      <c r="C1341" s="6">
        <v>7.9772499999999997</v>
      </c>
      <c r="D1341" s="2">
        <f t="shared" si="146"/>
        <v>20436.253094738164</v>
      </c>
      <c r="E1341" s="6">
        <v>163.02510000000001</v>
      </c>
      <c r="F1341" s="6">
        <v>8.7007399999999997</v>
      </c>
      <c r="G1341" s="2">
        <f t="shared" si="147"/>
        <v>23578.247022667038</v>
      </c>
      <c r="H1341" s="15">
        <v>205.14819700000001</v>
      </c>
      <c r="I1341" s="6">
        <v>7.2450000000000001</v>
      </c>
      <c r="J1341" s="2">
        <f t="shared" si="148"/>
        <v>24162.870945479641</v>
      </c>
      <c r="K1341" s="15">
        <v>175.06</v>
      </c>
      <c r="L1341" s="88" t="s">
        <v>54</v>
      </c>
      <c r="V1341" s="4">
        <v>415.35533333334024</v>
      </c>
    </row>
    <row r="1342" spans="2:22">
      <c r="B1342" s="84" t="s">
        <v>55</v>
      </c>
      <c r="C1342" s="6"/>
      <c r="D1342" s="6"/>
      <c r="E1342" s="6"/>
      <c r="F1342" s="6"/>
      <c r="G1342" s="6"/>
      <c r="H1342" s="6"/>
      <c r="I1342" s="6"/>
      <c r="J1342" s="6"/>
      <c r="K1342" s="6"/>
      <c r="L1342" s="88" t="s">
        <v>56</v>
      </c>
      <c r="V1342" s="4">
        <v>7.2533333333333019</v>
      </c>
    </row>
    <row r="1343" spans="2:22">
      <c r="B1343" s="84" t="s">
        <v>57</v>
      </c>
      <c r="C1343" s="6"/>
      <c r="D1343" s="6"/>
      <c r="E1343" s="6"/>
      <c r="F1343" s="6"/>
      <c r="G1343" s="6"/>
      <c r="H1343" s="6"/>
      <c r="I1343" s="6"/>
      <c r="J1343" s="6"/>
      <c r="K1343" s="6"/>
      <c r="L1343" s="88" t="s">
        <v>58</v>
      </c>
      <c r="V1343" s="4">
        <v>28.874666666666599</v>
      </c>
    </row>
    <row r="1344" spans="2:22">
      <c r="B1344" s="84" t="s">
        <v>59</v>
      </c>
      <c r="C1344" s="6"/>
      <c r="D1344" s="2"/>
      <c r="E1344" s="6"/>
      <c r="F1344" s="6"/>
      <c r="G1344" s="2"/>
      <c r="H1344" s="15"/>
      <c r="I1344" s="6"/>
      <c r="J1344" s="2"/>
      <c r="K1344" s="15"/>
      <c r="L1344" s="88" t="s">
        <v>60</v>
      </c>
      <c r="V1344" s="4" t="e">
        <v>#DIV/0!</v>
      </c>
    </row>
    <row r="1345" spans="2:22">
      <c r="B1345" s="84" t="s">
        <v>61</v>
      </c>
      <c r="C1345" s="6">
        <v>3.5999999999999997E-2</v>
      </c>
      <c r="D1345" s="2">
        <f t="shared" si="146"/>
        <v>21861.111111111113</v>
      </c>
      <c r="E1345" s="6">
        <v>0.78700000000000003</v>
      </c>
      <c r="F1345" s="6">
        <v>0.21</v>
      </c>
      <c r="G1345" s="2">
        <f t="shared" si="147"/>
        <v>71428.571428571435</v>
      </c>
      <c r="H1345" s="15">
        <v>15</v>
      </c>
      <c r="I1345" s="6">
        <v>0.21020999999999998</v>
      </c>
      <c r="J1345" s="2">
        <f t="shared" si="148"/>
        <v>71499.928642785788</v>
      </c>
      <c r="K1345" s="15">
        <v>15.03</v>
      </c>
      <c r="L1345" s="88" t="s">
        <v>62</v>
      </c>
      <c r="V1345" s="4" t="e">
        <v>#DIV/0!</v>
      </c>
    </row>
    <row r="1346" spans="2:22">
      <c r="B1346" s="84" t="s">
        <v>63</v>
      </c>
      <c r="C1346" s="6">
        <v>1.68</v>
      </c>
      <c r="D1346" s="2">
        <f t="shared" si="146"/>
        <v>17100.595238095237</v>
      </c>
      <c r="E1346" s="6">
        <v>28.728999999999999</v>
      </c>
      <c r="F1346" s="6">
        <v>1.724</v>
      </c>
      <c r="G1346" s="2">
        <f t="shared" si="147"/>
        <v>20528.422273781904</v>
      </c>
      <c r="H1346" s="15">
        <v>35.390999999999998</v>
      </c>
      <c r="I1346" s="6">
        <v>1.157</v>
      </c>
      <c r="J1346" s="2">
        <f t="shared" si="148"/>
        <v>16971.477960242006</v>
      </c>
      <c r="K1346" s="15">
        <v>19.635999999999999</v>
      </c>
      <c r="L1346" s="88" t="s">
        <v>64</v>
      </c>
      <c r="V1346" s="4" t="e">
        <v>#DIV/0!</v>
      </c>
    </row>
    <row r="1347" spans="2:22">
      <c r="B1347" s="84" t="s">
        <v>65</v>
      </c>
      <c r="C1347" s="6"/>
      <c r="D1347" s="2"/>
      <c r="E1347" s="6"/>
      <c r="F1347" s="6"/>
      <c r="G1347" s="2"/>
      <c r="H1347" s="15"/>
      <c r="I1347" s="6"/>
      <c r="J1347" s="2"/>
      <c r="K1347" s="15"/>
      <c r="L1347" s="88" t="s">
        <v>66</v>
      </c>
      <c r="V1347" s="4" t="e">
        <v>#DIV/0!</v>
      </c>
    </row>
    <row r="1348" spans="2:22">
      <c r="B1348" s="84" t="s">
        <v>67</v>
      </c>
      <c r="C1348" s="6">
        <v>0.88700000000000001</v>
      </c>
      <c r="D1348" s="2">
        <f t="shared" si="146"/>
        <v>13624.57722660654</v>
      </c>
      <c r="E1348" s="6">
        <v>12.085000000000001</v>
      </c>
      <c r="F1348" s="6">
        <v>1.196</v>
      </c>
      <c r="G1348" s="2">
        <f t="shared" si="147"/>
        <v>11273.41137123746</v>
      </c>
      <c r="H1348" s="15">
        <v>13.483000000000001</v>
      </c>
      <c r="I1348" s="6">
        <v>1.159</v>
      </c>
      <c r="J1348" s="2">
        <f t="shared" si="148"/>
        <v>7150.1294219154443</v>
      </c>
      <c r="K1348" s="15">
        <v>8.2870000000000008</v>
      </c>
      <c r="L1348" s="88" t="s">
        <v>68</v>
      </c>
      <c r="V1348" s="4" t="e">
        <v>#DIV/0!</v>
      </c>
    </row>
    <row r="1349" spans="2:22">
      <c r="B1349" s="84" t="s">
        <v>69</v>
      </c>
      <c r="C1349" s="6">
        <v>0.76061999999999996</v>
      </c>
      <c r="D1349" s="2">
        <f t="shared" si="146"/>
        <v>18945.071126186533</v>
      </c>
      <c r="E1349" s="6">
        <v>14.41</v>
      </c>
      <c r="F1349" s="6">
        <v>1.14611</v>
      </c>
      <c r="G1349" s="2">
        <f t="shared" si="147"/>
        <v>19683.974487614629</v>
      </c>
      <c r="H1349" s="15">
        <v>22.56</v>
      </c>
      <c r="I1349" s="6">
        <v>1.2430000000000001</v>
      </c>
      <c r="J1349" s="2">
        <f t="shared" si="148"/>
        <v>23476.267095736119</v>
      </c>
      <c r="K1349" s="15">
        <v>29.181000000000001</v>
      </c>
      <c r="L1349" s="88" t="s">
        <v>70</v>
      </c>
      <c r="V1349" s="4" t="e">
        <v>#DIV/0!</v>
      </c>
    </row>
    <row r="1350" spans="2:22">
      <c r="B1350" s="84" t="s">
        <v>71</v>
      </c>
      <c r="C1350" s="6">
        <v>1.00499</v>
      </c>
      <c r="D1350" s="2">
        <f t="shared" si="146"/>
        <v>29835.650105971203</v>
      </c>
      <c r="E1350" s="6">
        <v>29.984530000000003</v>
      </c>
      <c r="F1350" s="6">
        <v>1.1169800000000001</v>
      </c>
      <c r="G1350" s="2">
        <f t="shared" si="147"/>
        <v>29079.893999892571</v>
      </c>
      <c r="H1350" s="15">
        <v>32.481660000000005</v>
      </c>
      <c r="I1350" s="6">
        <v>0.78200000000000003</v>
      </c>
      <c r="J1350" s="2">
        <f t="shared" si="148"/>
        <v>28934.782608695648</v>
      </c>
      <c r="K1350" s="15">
        <v>22.626999999999999</v>
      </c>
      <c r="L1350" s="88" t="s">
        <v>72</v>
      </c>
      <c r="V1350" s="4">
        <v>-10</v>
      </c>
    </row>
    <row r="1351" spans="2:22">
      <c r="B1351" s="84" t="s">
        <v>73</v>
      </c>
      <c r="C1351" s="6">
        <v>0.122</v>
      </c>
      <c r="D1351" s="6">
        <f t="shared" si="146"/>
        <v>11983.60655737705</v>
      </c>
      <c r="E1351" s="6">
        <v>1.462</v>
      </c>
      <c r="F1351" s="6">
        <v>0.20799999999999999</v>
      </c>
      <c r="G1351" s="2">
        <f t="shared" si="147"/>
        <v>12000</v>
      </c>
      <c r="H1351" s="15">
        <v>2.496</v>
      </c>
      <c r="I1351" s="6">
        <v>0.17699999999999999</v>
      </c>
      <c r="J1351" s="2">
        <f t="shared" si="148"/>
        <v>12039.54802259887</v>
      </c>
      <c r="K1351" s="15">
        <v>2.1309999999999998</v>
      </c>
      <c r="L1351" s="88" t="s">
        <v>74</v>
      </c>
      <c r="V1351" s="4">
        <v>0.26933333333333564</v>
      </c>
    </row>
    <row r="1352" spans="2:22">
      <c r="B1352" s="84" t="s">
        <v>75</v>
      </c>
      <c r="C1352" s="6">
        <v>0.14399999999999999</v>
      </c>
      <c r="D1352" s="2">
        <f t="shared" si="146"/>
        <v>42194.444444444445</v>
      </c>
      <c r="E1352" s="6">
        <v>6.0759999999999996</v>
      </c>
      <c r="F1352" s="6">
        <v>6.5000000000000002E-2</v>
      </c>
      <c r="G1352" s="2">
        <f t="shared" si="147"/>
        <v>46061.538461538461</v>
      </c>
      <c r="H1352" s="15">
        <v>2.9940000000000002</v>
      </c>
      <c r="I1352" s="6">
        <v>0.252</v>
      </c>
      <c r="J1352" s="2">
        <f t="shared" si="148"/>
        <v>42257.936507936509</v>
      </c>
      <c r="K1352" s="15">
        <v>10.648999999999999</v>
      </c>
      <c r="L1352" s="88" t="s">
        <v>76</v>
      </c>
      <c r="V1352" s="4" t="e">
        <v>#DIV/0!</v>
      </c>
    </row>
    <row r="1353" spans="2:22">
      <c r="B1353" s="84" t="s">
        <v>77</v>
      </c>
      <c r="C1353" s="6">
        <v>0.89500000000000002</v>
      </c>
      <c r="D1353" s="2">
        <f t="shared" si="146"/>
        <v>23713.966480446928</v>
      </c>
      <c r="E1353" s="6">
        <v>21.224</v>
      </c>
      <c r="F1353" s="6">
        <v>0.747</v>
      </c>
      <c r="G1353" s="2">
        <f t="shared" si="147"/>
        <v>18965.194109772423</v>
      </c>
      <c r="H1353" s="15">
        <v>14.167</v>
      </c>
      <c r="I1353" s="6">
        <v>0.88300000000000001</v>
      </c>
      <c r="J1353" s="2">
        <f t="shared" si="148"/>
        <v>23737.259343148358</v>
      </c>
      <c r="K1353" s="15">
        <v>20.96</v>
      </c>
      <c r="L1353" s="88" t="s">
        <v>78</v>
      </c>
      <c r="V1353" s="4">
        <v>18.721999999999753</v>
      </c>
    </row>
    <row r="1354" spans="2:22">
      <c r="B1354" s="84" t="s">
        <v>79</v>
      </c>
      <c r="C1354" s="6">
        <v>0.61799999999999999</v>
      </c>
      <c r="D1354" s="2">
        <f t="shared" si="146"/>
        <v>8309.0614886731382</v>
      </c>
      <c r="E1354" s="6">
        <v>5.1349999999999998</v>
      </c>
      <c r="F1354" s="6">
        <v>0.627</v>
      </c>
      <c r="G1354" s="2">
        <f t="shared" si="147"/>
        <v>8239.2344497607646</v>
      </c>
      <c r="H1354" s="15">
        <v>5.1660000000000004</v>
      </c>
      <c r="I1354" s="6">
        <v>0.64300000000000002</v>
      </c>
      <c r="J1354" s="2">
        <f t="shared" si="148"/>
        <v>8093.3125972006219</v>
      </c>
      <c r="K1354" s="15">
        <v>5.2039999999999997</v>
      </c>
      <c r="L1354" s="88" t="s">
        <v>80</v>
      </c>
      <c r="V1354" s="4">
        <v>1</v>
      </c>
    </row>
    <row r="1355" spans="2:22">
      <c r="B1355" s="84" t="s">
        <v>81</v>
      </c>
      <c r="C1355" s="6">
        <v>5.7758400000000005</v>
      </c>
      <c r="D1355" s="2">
        <f t="shared" si="146"/>
        <v>31617.046178564502</v>
      </c>
      <c r="E1355" s="6">
        <v>182.61500000000001</v>
      </c>
      <c r="F1355" s="6">
        <v>3.6633999999999998</v>
      </c>
      <c r="G1355" s="2">
        <f t="shared" si="147"/>
        <v>28168.095212098047</v>
      </c>
      <c r="H1355" s="15">
        <v>103.19099999999999</v>
      </c>
      <c r="I1355" s="6">
        <v>4.4000000000000004</v>
      </c>
      <c r="J1355" s="2">
        <f t="shared" si="148"/>
        <v>24922.5</v>
      </c>
      <c r="K1355" s="15">
        <v>109.65900000000001</v>
      </c>
      <c r="L1355" s="88" t="s">
        <v>82</v>
      </c>
      <c r="V1355" s="4" t="e">
        <v>#DIV/0!</v>
      </c>
    </row>
    <row r="1356" spans="2:22">
      <c r="B1356" s="84" t="s">
        <v>83</v>
      </c>
      <c r="C1356" s="6">
        <v>1.9319999999999999</v>
      </c>
      <c r="D1356" s="2">
        <f t="shared" si="146"/>
        <v>23615.424430641822</v>
      </c>
      <c r="E1356" s="6">
        <v>45.625</v>
      </c>
      <c r="F1356" s="6">
        <v>2.6509999999999998</v>
      </c>
      <c r="G1356" s="2">
        <f t="shared" si="147"/>
        <v>22797.812146359862</v>
      </c>
      <c r="H1356" s="15">
        <v>60.436999999999998</v>
      </c>
      <c r="I1356" s="6">
        <v>2.2799999999999998</v>
      </c>
      <c r="J1356" s="2">
        <f t="shared" si="148"/>
        <v>22923.245614035088</v>
      </c>
      <c r="K1356" s="15">
        <v>52.265000000000001</v>
      </c>
      <c r="L1356" s="88" t="s">
        <v>84</v>
      </c>
      <c r="V1356" s="4" t="e">
        <v>#DIV/0!</v>
      </c>
    </row>
    <row r="1357" spans="2:22">
      <c r="B1357" s="84" t="s">
        <v>85</v>
      </c>
      <c r="C1357" s="6"/>
      <c r="D1357" s="2"/>
      <c r="E1357" s="6"/>
      <c r="F1357" s="6"/>
      <c r="G1357" s="2"/>
      <c r="H1357" s="15"/>
      <c r="I1357" s="6"/>
      <c r="J1357" s="2"/>
      <c r="K1357" s="15"/>
      <c r="L1357" s="88" t="s">
        <v>86</v>
      </c>
    </row>
    <row r="1358" spans="2:22" ht="15" thickBot="1">
      <c r="B1358" s="85" t="s">
        <v>87</v>
      </c>
      <c r="C1358" s="16"/>
      <c r="D1358" s="2"/>
      <c r="E1358" s="16"/>
      <c r="F1358" s="16"/>
      <c r="G1358" s="2"/>
      <c r="H1358" s="17"/>
      <c r="I1358" s="16"/>
      <c r="J1358" s="2"/>
      <c r="K1358" s="17"/>
      <c r="L1358" s="89" t="s">
        <v>88</v>
      </c>
    </row>
    <row r="1359" spans="2:22" ht="16.5" thickBot="1">
      <c r="B1359" s="86" t="s">
        <v>383</v>
      </c>
      <c r="C1359" s="90">
        <f>SUM(C1337:C1358)</f>
        <v>24.796820668299066</v>
      </c>
      <c r="D1359" s="90">
        <f t="shared" si="146"/>
        <v>21501.477702123633</v>
      </c>
      <c r="E1359" s="90">
        <f>SUM(E1337:E1358)</f>
        <v>533.16828668299081</v>
      </c>
      <c r="F1359" s="90">
        <f>SUM(F1337:F1358)</f>
        <v>28.141073324099299</v>
      </c>
      <c r="G1359" s="90">
        <f t="shared" si="147"/>
        <v>19166.189364181115</v>
      </c>
      <c r="H1359" s="90">
        <f>SUM(H1337:H1358)</f>
        <v>539.35714024099286</v>
      </c>
      <c r="I1359" s="90">
        <f>SUM(I1337:I1358)</f>
        <v>31.601016571505021</v>
      </c>
      <c r="J1359" s="90">
        <f t="shared" si="148"/>
        <v>15807.121729288725</v>
      </c>
      <c r="K1359" s="90">
        <f>SUM(K1337:K1358)</f>
        <v>499.52111571505014</v>
      </c>
      <c r="L1359" s="86" t="s">
        <v>385</v>
      </c>
    </row>
    <row r="1360" spans="2:22" ht="16.5" thickBot="1">
      <c r="B1360" s="86" t="s">
        <v>384</v>
      </c>
      <c r="C1360" s="90">
        <v>1300.722</v>
      </c>
      <c r="D1360" s="90">
        <f t="shared" si="146"/>
        <v>18753.651433588424</v>
      </c>
      <c r="E1360" s="90">
        <v>24393.287</v>
      </c>
      <c r="F1360" s="90">
        <v>1340.002</v>
      </c>
      <c r="G1360" s="90">
        <f t="shared" si="147"/>
        <v>18697.749704851187</v>
      </c>
      <c r="H1360" s="90">
        <v>25055.022000000001</v>
      </c>
      <c r="I1360" s="90">
        <v>1395.152</v>
      </c>
      <c r="J1360" s="90">
        <f t="shared" si="148"/>
        <v>18625.037271924495</v>
      </c>
      <c r="K1360" s="90">
        <v>25984.758000000002</v>
      </c>
      <c r="L1360" s="86" t="s">
        <v>382</v>
      </c>
    </row>
    <row r="1364" spans="2:12">
      <c r="B1364" s="43" t="s">
        <v>168</v>
      </c>
      <c r="L1364" s="59" t="s">
        <v>169</v>
      </c>
    </row>
    <row r="1365" spans="2:12">
      <c r="B1365" s="43" t="s">
        <v>239</v>
      </c>
      <c r="L1365" s="59" t="s">
        <v>397</v>
      </c>
    </row>
    <row r="1366" spans="2:12" ht="21" customHeight="1" thickBot="1">
      <c r="B1366" s="37" t="s">
        <v>133</v>
      </c>
      <c r="L1366" s="59" t="s">
        <v>134</v>
      </c>
    </row>
    <row r="1367" spans="2:12" ht="15" thickBot="1">
      <c r="B1367" s="102" t="s">
        <v>43</v>
      </c>
      <c r="C1367" s="105">
        <v>2015</v>
      </c>
      <c r="D1367" s="106"/>
      <c r="E1367" s="107"/>
      <c r="F1367" s="105">
        <v>2016</v>
      </c>
      <c r="G1367" s="106"/>
      <c r="H1367" s="107"/>
      <c r="I1367" s="105">
        <v>2017</v>
      </c>
      <c r="J1367" s="106"/>
      <c r="K1367" s="107"/>
      <c r="L1367" s="108" t="s">
        <v>44</v>
      </c>
    </row>
    <row r="1368" spans="2:12">
      <c r="B1368" s="103"/>
      <c r="C1368" s="79" t="s">
        <v>8</v>
      </c>
      <c r="D1368" s="79" t="s">
        <v>9</v>
      </c>
      <c r="E1368" s="79" t="s">
        <v>10</v>
      </c>
      <c r="F1368" s="79" t="s">
        <v>8</v>
      </c>
      <c r="G1368" s="79" t="s">
        <v>9</v>
      </c>
      <c r="H1368" s="80" t="s">
        <v>10</v>
      </c>
      <c r="I1368" s="79" t="s">
        <v>8</v>
      </c>
      <c r="J1368" s="79" t="s">
        <v>9</v>
      </c>
      <c r="K1368" s="80" t="s">
        <v>10</v>
      </c>
      <c r="L1368" s="109"/>
    </row>
    <row r="1369" spans="2:12" ht="15" thickBot="1">
      <c r="B1369" s="104"/>
      <c r="C1369" s="81" t="s">
        <v>11</v>
      </c>
      <c r="D1369" s="81" t="s">
        <v>12</v>
      </c>
      <c r="E1369" s="81" t="s">
        <v>13</v>
      </c>
      <c r="F1369" s="81" t="s">
        <v>11</v>
      </c>
      <c r="G1369" s="81" t="s">
        <v>12</v>
      </c>
      <c r="H1369" s="82" t="s">
        <v>13</v>
      </c>
      <c r="I1369" s="81" t="s">
        <v>11</v>
      </c>
      <c r="J1369" s="81" t="s">
        <v>12</v>
      </c>
      <c r="K1369" s="82" t="s">
        <v>13</v>
      </c>
      <c r="L1369" s="110"/>
    </row>
    <row r="1370" spans="2:12">
      <c r="B1370" s="83" t="s">
        <v>45</v>
      </c>
      <c r="C1370" s="5">
        <v>1.0089999999999999</v>
      </c>
      <c r="D1370" s="2">
        <f t="shared" ref="D1370:D1393" si="149">E1370/C1370*1000</f>
        <v>40525.272547076318</v>
      </c>
      <c r="E1370" s="5">
        <v>40.89</v>
      </c>
      <c r="F1370" s="5">
        <v>3.1859999999999999</v>
      </c>
      <c r="G1370" s="2">
        <f t="shared" ref="G1370:G1393" si="150">H1370/F1370*1000</f>
        <v>19793.785310734464</v>
      </c>
      <c r="H1370" s="14">
        <v>63.063000000000002</v>
      </c>
      <c r="I1370" s="5">
        <v>6.6905999999999999</v>
      </c>
      <c r="J1370" s="2">
        <f t="shared" ref="J1370:J1393" si="151">K1370/I1370*1000</f>
        <v>9896.8926553672318</v>
      </c>
      <c r="K1370" s="1">
        <v>66.216149999999999</v>
      </c>
      <c r="L1370" s="87" t="s">
        <v>46</v>
      </c>
    </row>
    <row r="1371" spans="2:12">
      <c r="B1371" s="84" t="s">
        <v>47</v>
      </c>
      <c r="C1371" s="6">
        <v>0.98717417459673584</v>
      </c>
      <c r="D1371" s="2">
        <f t="shared" si="149"/>
        <v>13594.956635330527</v>
      </c>
      <c r="E1371" s="6">
        <v>13.420590095160831</v>
      </c>
      <c r="F1371" s="6">
        <v>0.90267066459893452</v>
      </c>
      <c r="G1371" s="2">
        <f t="shared" si="150"/>
        <v>15111.433782162279</v>
      </c>
      <c r="H1371" s="15">
        <v>13.640647975187216</v>
      </c>
      <c r="I1371" s="6">
        <v>0.74110599705817159</v>
      </c>
      <c r="J1371" s="2">
        <f t="shared" si="151"/>
        <v>15779.621283755627</v>
      </c>
      <c r="K1371" s="15">
        <v>11.69437196469806</v>
      </c>
      <c r="L1371" s="88" t="s">
        <v>48</v>
      </c>
    </row>
    <row r="1372" spans="2:12">
      <c r="B1372" s="84" t="s">
        <v>49</v>
      </c>
      <c r="C1372" s="6">
        <v>0.22</v>
      </c>
      <c r="D1372" s="2">
        <f t="shared" si="149"/>
        <v>3590.9090909090914</v>
      </c>
      <c r="E1372" s="6">
        <v>0.79</v>
      </c>
      <c r="F1372" s="6">
        <v>0.22</v>
      </c>
      <c r="G1372" s="2">
        <f t="shared" si="150"/>
        <v>3590.9090909090914</v>
      </c>
      <c r="H1372" s="15">
        <v>0.79</v>
      </c>
      <c r="I1372" s="15">
        <v>2.1000000000000001E-2</v>
      </c>
      <c r="J1372" s="2">
        <f t="shared" si="151"/>
        <v>37904.761904761908</v>
      </c>
      <c r="K1372" s="15">
        <v>0.79600000000000004</v>
      </c>
      <c r="L1372" s="88" t="s">
        <v>50</v>
      </c>
    </row>
    <row r="1373" spans="2:12">
      <c r="B1373" s="84" t="s">
        <v>51</v>
      </c>
      <c r="C1373" s="6">
        <v>2.5129999999999999</v>
      </c>
      <c r="D1373" s="2">
        <f t="shared" si="149"/>
        <v>11751.293274970156</v>
      </c>
      <c r="E1373" s="6">
        <v>29.530999999999999</v>
      </c>
      <c r="F1373" s="6">
        <v>2.5990000000000002</v>
      </c>
      <c r="G1373" s="2">
        <f t="shared" si="150"/>
        <v>11778.376298576373</v>
      </c>
      <c r="H1373" s="15">
        <v>30.611999999999998</v>
      </c>
      <c r="I1373" s="6">
        <v>2.6429999999999998</v>
      </c>
      <c r="J1373" s="2">
        <f t="shared" si="151"/>
        <v>11744.60839954597</v>
      </c>
      <c r="K1373" s="15">
        <v>31.041</v>
      </c>
      <c r="L1373" s="88" t="s">
        <v>52</v>
      </c>
    </row>
    <row r="1374" spans="2:12">
      <c r="B1374" s="84" t="s">
        <v>53</v>
      </c>
      <c r="C1374" s="6">
        <v>3.65665</v>
      </c>
      <c r="D1374" s="2">
        <f t="shared" si="149"/>
        <v>21389.003596187769</v>
      </c>
      <c r="E1374" s="6">
        <v>78.212100000000007</v>
      </c>
      <c r="F1374" s="6">
        <v>4.1609999999999996</v>
      </c>
      <c r="G1374" s="2">
        <f t="shared" si="150"/>
        <v>25205.719778899303</v>
      </c>
      <c r="H1374" s="15">
        <v>104.881</v>
      </c>
      <c r="I1374" s="6">
        <v>3.6989999999999998</v>
      </c>
      <c r="J1374" s="2">
        <f t="shared" si="151"/>
        <v>24855.907001892399</v>
      </c>
      <c r="K1374" s="15">
        <v>91.941999999999993</v>
      </c>
      <c r="L1374" s="88" t="s">
        <v>54</v>
      </c>
    </row>
    <row r="1375" spans="2:12">
      <c r="B1375" s="84" t="s">
        <v>55</v>
      </c>
      <c r="C1375" s="6"/>
      <c r="D1375" s="6"/>
      <c r="E1375" s="6"/>
      <c r="F1375" s="6"/>
      <c r="G1375" s="6"/>
      <c r="H1375" s="6"/>
      <c r="I1375" s="6"/>
      <c r="J1375" s="6"/>
      <c r="K1375" s="6"/>
      <c r="L1375" s="88" t="s">
        <v>56</v>
      </c>
    </row>
    <row r="1376" spans="2:12">
      <c r="B1376" s="84" t="s">
        <v>57</v>
      </c>
      <c r="C1376" s="6">
        <v>6.7911714770797966E-4</v>
      </c>
      <c r="D1376" s="6">
        <f t="shared" si="149"/>
        <v>11780</v>
      </c>
      <c r="E1376" s="6">
        <v>8.0000000000000002E-3</v>
      </c>
      <c r="F1376" s="6">
        <v>6.7911714770797966E-4</v>
      </c>
      <c r="G1376" s="6">
        <f t="shared" si="150"/>
        <v>11780</v>
      </c>
      <c r="H1376" s="6">
        <v>8.0000000000000002E-3</v>
      </c>
      <c r="I1376" s="6">
        <v>6.7911714770797966E-4</v>
      </c>
      <c r="J1376" s="6">
        <f t="shared" si="151"/>
        <v>11780</v>
      </c>
      <c r="K1376" s="6">
        <v>8.0000000000000002E-3</v>
      </c>
      <c r="L1376" s="88" t="s">
        <v>58</v>
      </c>
    </row>
    <row r="1377" spans="2:12">
      <c r="B1377" s="84" t="s">
        <v>59</v>
      </c>
      <c r="C1377" s="6">
        <v>8.3670000000000009</v>
      </c>
      <c r="D1377" s="2">
        <f t="shared" si="149"/>
        <v>1132.5445201386399</v>
      </c>
      <c r="E1377" s="6">
        <v>9.4760000000000009</v>
      </c>
      <c r="F1377" s="6">
        <v>8.7579999999999991</v>
      </c>
      <c r="G1377" s="2">
        <f t="shared" si="150"/>
        <v>1141.9273806805209</v>
      </c>
      <c r="H1377" s="15">
        <v>10.000999999999999</v>
      </c>
      <c r="I1377" s="6">
        <v>8.5879999999999992</v>
      </c>
      <c r="J1377" s="2">
        <f t="shared" si="151"/>
        <v>1151.7233348858872</v>
      </c>
      <c r="K1377" s="15">
        <v>9.891</v>
      </c>
      <c r="L1377" s="88" t="s">
        <v>60</v>
      </c>
    </row>
    <row r="1378" spans="2:12">
      <c r="B1378" s="84" t="s">
        <v>61</v>
      </c>
      <c r="C1378" s="6">
        <v>0.42</v>
      </c>
      <c r="D1378" s="2">
        <f t="shared" si="149"/>
        <v>7142.8571428571431</v>
      </c>
      <c r="E1378" s="6">
        <v>3</v>
      </c>
      <c r="F1378" s="6">
        <v>0.42</v>
      </c>
      <c r="G1378" s="2">
        <f t="shared" si="150"/>
        <v>7619.0476190476193</v>
      </c>
      <c r="H1378" s="15">
        <v>3.2</v>
      </c>
      <c r="I1378" s="6">
        <v>0.42083999999999999</v>
      </c>
      <c r="J1378" s="2">
        <f t="shared" si="151"/>
        <v>7619.0476190476184</v>
      </c>
      <c r="K1378" s="15">
        <v>3.2063999999999999</v>
      </c>
      <c r="L1378" s="88" t="s">
        <v>62</v>
      </c>
    </row>
    <row r="1379" spans="2:12">
      <c r="B1379" s="84" t="s">
        <v>63</v>
      </c>
      <c r="C1379" s="6">
        <v>2.024</v>
      </c>
      <c r="D1379" s="2">
        <f t="shared" si="149"/>
        <v>19173.91304347826</v>
      </c>
      <c r="E1379" s="6">
        <v>38.808</v>
      </c>
      <c r="F1379" s="6">
        <v>2.2709999999999999</v>
      </c>
      <c r="G1379" s="2">
        <f t="shared" si="150"/>
        <v>22713.78247468076</v>
      </c>
      <c r="H1379" s="15">
        <v>51.582999999999998</v>
      </c>
      <c r="I1379" s="6">
        <v>2.2240000000000002</v>
      </c>
      <c r="J1379" s="2">
        <f t="shared" si="151"/>
        <v>18174.460431654676</v>
      </c>
      <c r="K1379" s="15">
        <v>40.42</v>
      </c>
      <c r="L1379" s="88" t="s">
        <v>64</v>
      </c>
    </row>
    <row r="1380" spans="2:12">
      <c r="B1380" s="84" t="s">
        <v>65</v>
      </c>
      <c r="C1380" s="6"/>
      <c r="D1380" s="2"/>
      <c r="E1380" s="6"/>
      <c r="F1380" s="6"/>
      <c r="G1380" s="2"/>
      <c r="H1380" s="15"/>
      <c r="I1380" s="6"/>
      <c r="J1380" s="2"/>
      <c r="K1380" s="15"/>
      <c r="L1380" s="88" t="s">
        <v>66</v>
      </c>
    </row>
    <row r="1381" spans="2:12">
      <c r="B1381" s="84" t="s">
        <v>67</v>
      </c>
      <c r="C1381" s="6">
        <v>1.5</v>
      </c>
      <c r="D1381" s="2">
        <f t="shared" si="149"/>
        <v>12666.666666666666</v>
      </c>
      <c r="E1381" s="6">
        <v>19</v>
      </c>
      <c r="F1381" s="6">
        <v>1.4045000000000001</v>
      </c>
      <c r="G1381" s="2">
        <f t="shared" si="150"/>
        <v>11508.72196511214</v>
      </c>
      <c r="H1381" s="15">
        <v>16.164000000000001</v>
      </c>
      <c r="I1381" s="6">
        <v>0.89800000000000002</v>
      </c>
      <c r="J1381" s="2">
        <f t="shared" si="151"/>
        <v>8013.3630289532293</v>
      </c>
      <c r="K1381" s="15">
        <v>7.1959999999999997</v>
      </c>
      <c r="L1381" s="88" t="s">
        <v>68</v>
      </c>
    </row>
    <row r="1382" spans="2:12">
      <c r="B1382" s="84" t="s">
        <v>69</v>
      </c>
      <c r="C1382" s="6">
        <v>0.19525000000000001</v>
      </c>
      <c r="D1382" s="2">
        <f t="shared" si="149"/>
        <v>23940</v>
      </c>
      <c r="E1382" s="6">
        <v>4.6742850000000002</v>
      </c>
      <c r="F1382" s="6">
        <v>0.42362</v>
      </c>
      <c r="G1382" s="2">
        <f t="shared" si="150"/>
        <v>23936.546905245268</v>
      </c>
      <c r="H1382" s="15">
        <v>10.14</v>
      </c>
      <c r="I1382" s="6">
        <v>0.64500000000000002</v>
      </c>
      <c r="J1382" s="2">
        <f t="shared" si="151"/>
        <v>32415.503875968996</v>
      </c>
      <c r="K1382" s="15">
        <v>20.908000000000001</v>
      </c>
      <c r="L1382" s="88" t="s">
        <v>70</v>
      </c>
    </row>
    <row r="1383" spans="2:12">
      <c r="B1383" s="84" t="s">
        <v>71</v>
      </c>
      <c r="C1383" s="6">
        <v>0.61739999999999995</v>
      </c>
      <c r="D1383" s="2">
        <f t="shared" si="149"/>
        <v>31667.476514415295</v>
      </c>
      <c r="E1383" s="6">
        <v>19.551500000000001</v>
      </c>
      <c r="F1383" s="6">
        <v>0.69871000000000005</v>
      </c>
      <c r="G1383" s="2">
        <f t="shared" si="150"/>
        <v>32124.629674686203</v>
      </c>
      <c r="H1383" s="15">
        <v>22.445799999999998</v>
      </c>
      <c r="I1383" s="6">
        <v>0.58499999999999996</v>
      </c>
      <c r="J1383" s="2">
        <f t="shared" si="151"/>
        <v>34237.606837606843</v>
      </c>
      <c r="K1383" s="15">
        <v>20.029</v>
      </c>
      <c r="L1383" s="88" t="s">
        <v>72</v>
      </c>
    </row>
    <row r="1384" spans="2:12">
      <c r="B1384" s="84" t="s">
        <v>73</v>
      </c>
      <c r="C1384" s="6">
        <v>0.13600000000000001</v>
      </c>
      <c r="D1384" s="6">
        <f t="shared" si="149"/>
        <v>14970.588235294115</v>
      </c>
      <c r="E1384" s="6">
        <v>2.036</v>
      </c>
      <c r="F1384" s="6">
        <v>0.11600000000000001</v>
      </c>
      <c r="G1384" s="2">
        <f t="shared" si="150"/>
        <v>15034.482758620688</v>
      </c>
      <c r="H1384" s="15">
        <v>1.744</v>
      </c>
      <c r="I1384" s="6">
        <v>0.11600000000000001</v>
      </c>
      <c r="J1384" s="2">
        <f t="shared" si="151"/>
        <v>15086.206896551725</v>
      </c>
      <c r="K1384" s="15">
        <v>1.75</v>
      </c>
      <c r="L1384" s="88" t="s">
        <v>74</v>
      </c>
    </row>
    <row r="1385" spans="2:12">
      <c r="B1385" s="84" t="s">
        <v>75</v>
      </c>
      <c r="C1385" s="6">
        <v>0.13900000000000001</v>
      </c>
      <c r="D1385" s="2">
        <f t="shared" si="149"/>
        <v>62410.071942446048</v>
      </c>
      <c r="E1385" s="6">
        <v>8.6750000000000007</v>
      </c>
      <c r="F1385" s="6">
        <v>0.16300000000000001</v>
      </c>
      <c r="G1385" s="2">
        <f t="shared" si="150"/>
        <v>54226.993865030679</v>
      </c>
      <c r="H1385" s="15">
        <v>8.8390000000000004</v>
      </c>
      <c r="I1385" s="6">
        <v>0.192</v>
      </c>
      <c r="J1385" s="2">
        <f t="shared" si="151"/>
        <v>57276.041666666664</v>
      </c>
      <c r="K1385" s="15">
        <v>10.997</v>
      </c>
      <c r="L1385" s="88" t="s">
        <v>76</v>
      </c>
    </row>
    <row r="1386" spans="2:12">
      <c r="B1386" s="84" t="s">
        <v>77</v>
      </c>
      <c r="C1386" s="6">
        <v>1.2990309915879401</v>
      </c>
      <c r="D1386" s="2">
        <f t="shared" si="149"/>
        <v>49105.064015465941</v>
      </c>
      <c r="E1386" s="6">
        <v>63.789000000000001</v>
      </c>
      <c r="F1386" s="6">
        <v>1.2221</v>
      </c>
      <c r="G1386" s="2">
        <f t="shared" si="150"/>
        <v>34047.131985925866</v>
      </c>
      <c r="H1386" s="15">
        <v>41.609000000000002</v>
      </c>
      <c r="I1386" s="6">
        <v>1.387</v>
      </c>
      <c r="J1386" s="2">
        <f t="shared" si="151"/>
        <v>45592.645998558044</v>
      </c>
      <c r="K1386" s="15">
        <v>63.237000000000002</v>
      </c>
      <c r="L1386" s="88" t="s">
        <v>78</v>
      </c>
    </row>
    <row r="1387" spans="2:12">
      <c r="B1387" s="84" t="s">
        <v>79</v>
      </c>
      <c r="C1387" s="6">
        <v>0.313</v>
      </c>
      <c r="D1387" s="2">
        <f t="shared" si="149"/>
        <v>14584.664536741215</v>
      </c>
      <c r="E1387" s="6">
        <v>4.5650000000000004</v>
      </c>
      <c r="F1387" s="6">
        <v>0.317</v>
      </c>
      <c r="G1387" s="2">
        <f t="shared" si="150"/>
        <v>14501.577287066248</v>
      </c>
      <c r="H1387" s="15">
        <v>4.5970000000000004</v>
      </c>
      <c r="I1387" s="6">
        <v>0.32700000000000001</v>
      </c>
      <c r="J1387" s="2">
        <f t="shared" si="151"/>
        <v>14412.844036697248</v>
      </c>
      <c r="K1387" s="15">
        <v>4.7130000000000001</v>
      </c>
      <c r="L1387" s="88" t="s">
        <v>80</v>
      </c>
    </row>
    <row r="1388" spans="2:12">
      <c r="B1388" s="84" t="s">
        <v>81</v>
      </c>
      <c r="C1388" s="6">
        <v>19.37754</v>
      </c>
      <c r="D1388" s="2">
        <f t="shared" si="149"/>
        <v>29074.640021385585</v>
      </c>
      <c r="E1388" s="6">
        <v>563.39499999999998</v>
      </c>
      <c r="F1388" s="6">
        <v>17.230160000000001</v>
      </c>
      <c r="G1388" s="2">
        <f t="shared" si="150"/>
        <v>30082.715424581082</v>
      </c>
      <c r="H1388" s="15">
        <v>518.33000000000004</v>
      </c>
      <c r="I1388" s="6">
        <v>16.354499999999998</v>
      </c>
      <c r="J1388" s="2">
        <f t="shared" si="151"/>
        <v>29706.747378397391</v>
      </c>
      <c r="K1388" s="15">
        <v>485.83900000000006</v>
      </c>
      <c r="L1388" s="88" t="s">
        <v>82</v>
      </c>
    </row>
    <row r="1389" spans="2:12">
      <c r="B1389" s="84" t="s">
        <v>83</v>
      </c>
      <c r="C1389" s="6">
        <v>1.927</v>
      </c>
      <c r="D1389" s="2">
        <f t="shared" si="149"/>
        <v>26290.607161390762</v>
      </c>
      <c r="E1389" s="6">
        <v>50.661999999999999</v>
      </c>
      <c r="F1389" s="6">
        <v>1.6180000000000001</v>
      </c>
      <c r="G1389" s="2">
        <f t="shared" si="150"/>
        <v>22349.814585908527</v>
      </c>
      <c r="H1389" s="15">
        <v>36.161999999999999</v>
      </c>
      <c r="I1389" s="6">
        <v>1.8620000000000001</v>
      </c>
      <c r="J1389" s="2">
        <f t="shared" si="151"/>
        <v>27467.77658431794</v>
      </c>
      <c r="K1389" s="15">
        <v>51.145000000000003</v>
      </c>
      <c r="L1389" s="88" t="s">
        <v>84</v>
      </c>
    </row>
    <row r="1390" spans="2:12">
      <c r="B1390" s="84" t="s">
        <v>85</v>
      </c>
      <c r="C1390" s="6"/>
      <c r="D1390" s="2"/>
      <c r="E1390" s="6"/>
      <c r="F1390" s="6"/>
      <c r="G1390" s="2"/>
      <c r="H1390" s="15"/>
      <c r="I1390" s="6"/>
      <c r="J1390" s="2"/>
      <c r="K1390" s="15"/>
      <c r="L1390" s="88" t="s">
        <v>86</v>
      </c>
    </row>
    <row r="1391" spans="2:12" ht="15" thickBot="1">
      <c r="B1391" s="85" t="s">
        <v>87</v>
      </c>
      <c r="C1391" s="16">
        <v>0.58099999999999996</v>
      </c>
      <c r="D1391" s="2">
        <f t="shared" si="149"/>
        <v>13554.216867469881</v>
      </c>
      <c r="E1391" s="16">
        <v>7.875</v>
      </c>
      <c r="F1391" s="16">
        <v>0.63200000000000001</v>
      </c>
      <c r="G1391" s="2">
        <f t="shared" si="150"/>
        <v>12892.405063291139</v>
      </c>
      <c r="H1391" s="17">
        <v>8.1479999999999997</v>
      </c>
      <c r="I1391" s="16">
        <v>0.625</v>
      </c>
      <c r="J1391" s="2">
        <f t="shared" si="151"/>
        <v>12800</v>
      </c>
      <c r="K1391" s="17">
        <v>8</v>
      </c>
      <c r="L1391" s="89" t="s">
        <v>88</v>
      </c>
    </row>
    <row r="1392" spans="2:12" ht="16.5" thickBot="1">
      <c r="B1392" s="86" t="s">
        <v>383</v>
      </c>
      <c r="C1392" s="90">
        <f>SUM(C1370:C1391)</f>
        <v>45.282724283332392</v>
      </c>
      <c r="D1392" s="90">
        <f t="shared" si="149"/>
        <v>21163.887338110359</v>
      </c>
      <c r="E1392" s="90">
        <f>SUM(E1370:E1391)</f>
        <v>958.35847509516088</v>
      </c>
      <c r="F1392" s="90">
        <f>SUM(F1370:F1391)</f>
        <v>46.343439781746639</v>
      </c>
      <c r="G1392" s="90">
        <f t="shared" si="150"/>
        <v>20411.895457699131</v>
      </c>
      <c r="H1392" s="90">
        <f>SUM(H1370:H1391)</f>
        <v>945.95744797518739</v>
      </c>
      <c r="I1392" s="90">
        <f>SUM(I1370:I1391)</f>
        <v>48.019725114205876</v>
      </c>
      <c r="J1392" s="90">
        <f t="shared" si="151"/>
        <v>19346.818828203988</v>
      </c>
      <c r="K1392" s="90">
        <f>SUM(K1370:K1391)</f>
        <v>929.02892196469816</v>
      </c>
      <c r="L1392" s="86" t="s">
        <v>385</v>
      </c>
    </row>
    <row r="1393" spans="2:12" ht="16.5" thickBot="1">
      <c r="B1393" s="86" t="s">
        <v>384</v>
      </c>
      <c r="C1393" s="90">
        <v>2493.0219999999999</v>
      </c>
      <c r="D1393" s="90">
        <f t="shared" si="149"/>
        <v>28329.881966545021</v>
      </c>
      <c r="E1393" s="90">
        <v>70627.019</v>
      </c>
      <c r="F1393" s="90">
        <v>2490.0610000000001</v>
      </c>
      <c r="G1393" s="90">
        <f t="shared" si="150"/>
        <v>28539.812880086069</v>
      </c>
      <c r="H1393" s="90">
        <v>71065.875</v>
      </c>
      <c r="I1393" s="90">
        <v>2513.7069999999999</v>
      </c>
      <c r="J1393" s="90">
        <f t="shared" si="151"/>
        <v>28424.608755117446</v>
      </c>
      <c r="K1393" s="90">
        <v>71451.138000000006</v>
      </c>
      <c r="L1393" s="86" t="s">
        <v>382</v>
      </c>
    </row>
    <row r="1396" spans="2:12">
      <c r="B1396" s="43" t="s">
        <v>171</v>
      </c>
      <c r="L1396" s="59" t="s">
        <v>172</v>
      </c>
    </row>
    <row r="1397" spans="2:12">
      <c r="B1397" s="43" t="s">
        <v>242</v>
      </c>
      <c r="L1397" s="59" t="s">
        <v>473</v>
      </c>
    </row>
    <row r="1398" spans="2:12" ht="25.5" customHeight="1" thickBot="1">
      <c r="B1398" s="37" t="s">
        <v>133</v>
      </c>
      <c r="L1398" s="59" t="s">
        <v>134</v>
      </c>
    </row>
    <row r="1399" spans="2:12" ht="15" thickBot="1">
      <c r="B1399" s="102" t="s">
        <v>43</v>
      </c>
      <c r="C1399" s="105">
        <v>2015</v>
      </c>
      <c r="D1399" s="106"/>
      <c r="E1399" s="107"/>
      <c r="F1399" s="105">
        <v>2016</v>
      </c>
      <c r="G1399" s="106"/>
      <c r="H1399" s="107"/>
      <c r="I1399" s="105">
        <v>2017</v>
      </c>
      <c r="J1399" s="106"/>
      <c r="K1399" s="107"/>
      <c r="L1399" s="108" t="s">
        <v>44</v>
      </c>
    </row>
    <row r="1400" spans="2:12">
      <c r="B1400" s="103"/>
      <c r="C1400" s="79" t="s">
        <v>8</v>
      </c>
      <c r="D1400" s="79" t="s">
        <v>9</v>
      </c>
      <c r="E1400" s="79" t="s">
        <v>10</v>
      </c>
      <c r="F1400" s="79" t="s">
        <v>8</v>
      </c>
      <c r="G1400" s="79" t="s">
        <v>9</v>
      </c>
      <c r="H1400" s="80" t="s">
        <v>10</v>
      </c>
      <c r="I1400" s="79" t="s">
        <v>8</v>
      </c>
      <c r="J1400" s="79" t="s">
        <v>9</v>
      </c>
      <c r="K1400" s="80" t="s">
        <v>10</v>
      </c>
      <c r="L1400" s="109"/>
    </row>
    <row r="1401" spans="2:12" ht="15" thickBot="1">
      <c r="B1401" s="104"/>
      <c r="C1401" s="81" t="s">
        <v>11</v>
      </c>
      <c r="D1401" s="81" t="s">
        <v>12</v>
      </c>
      <c r="E1401" s="81" t="s">
        <v>13</v>
      </c>
      <c r="F1401" s="81" t="s">
        <v>11</v>
      </c>
      <c r="G1401" s="81" t="s">
        <v>12</v>
      </c>
      <c r="H1401" s="82" t="s">
        <v>13</v>
      </c>
      <c r="I1401" s="81" t="s">
        <v>11</v>
      </c>
      <c r="J1401" s="81" t="s">
        <v>12</v>
      </c>
      <c r="K1401" s="82" t="s">
        <v>13</v>
      </c>
      <c r="L1401" s="110"/>
    </row>
    <row r="1402" spans="2:12">
      <c r="B1402" s="83" t="s">
        <v>45</v>
      </c>
      <c r="C1402" s="5">
        <v>4.7740499999999999</v>
      </c>
      <c r="D1402" s="2">
        <f t="shared" ref="D1402:D1425" si="152">E1402/C1402*1000</f>
        <v>116569.5792880259</v>
      </c>
      <c r="E1402" s="5">
        <v>556.50900000000001</v>
      </c>
      <c r="F1402" s="5">
        <v>9.0915999999999997</v>
      </c>
      <c r="G1402" s="2">
        <f t="shared" ref="G1402:G1425" si="153">H1402/F1402*1000</f>
        <v>37187.414756478509</v>
      </c>
      <c r="H1402" s="14">
        <v>338.09309999999999</v>
      </c>
      <c r="I1402" s="5">
        <v>18.215399999999999</v>
      </c>
      <c r="J1402" s="2">
        <f t="shared" ref="J1402:J1425" si="154">K1402/I1402*1000</f>
        <v>19488.880562600876</v>
      </c>
      <c r="K1402" s="1">
        <v>354.99775499999998</v>
      </c>
      <c r="L1402" s="87" t="s">
        <v>46</v>
      </c>
    </row>
    <row r="1403" spans="2:12">
      <c r="B1403" s="84" t="s">
        <v>47</v>
      </c>
      <c r="C1403" s="6">
        <v>2.1271680914682856</v>
      </c>
      <c r="D1403" s="2">
        <f t="shared" si="152"/>
        <v>17652.132631717708</v>
      </c>
      <c r="E1403" s="6">
        <v>37.549053280556002</v>
      </c>
      <c r="F1403" s="6">
        <v>1.8522321051562347</v>
      </c>
      <c r="G1403" s="2">
        <f t="shared" si="153"/>
        <v>19126.409359586753</v>
      </c>
      <c r="H1403" s="15">
        <v>35.426549472187283</v>
      </c>
      <c r="I1403" s="6">
        <v>2.6058176757498095</v>
      </c>
      <c r="J1403" s="2">
        <f t="shared" si="154"/>
        <v>20690.374103987473</v>
      </c>
      <c r="K1403" s="15">
        <v>53.915342558046689</v>
      </c>
      <c r="L1403" s="88" t="s">
        <v>48</v>
      </c>
    </row>
    <row r="1404" spans="2:12">
      <c r="B1404" s="84" t="s">
        <v>49</v>
      </c>
      <c r="C1404" s="6">
        <v>2.5000000000000001E-2</v>
      </c>
      <c r="D1404" s="2">
        <f t="shared" si="152"/>
        <v>29759.999999999996</v>
      </c>
      <c r="E1404" s="6">
        <v>0.74399999999999999</v>
      </c>
      <c r="F1404" s="6">
        <v>2.5000000000000001E-2</v>
      </c>
      <c r="G1404" s="2">
        <f t="shared" si="153"/>
        <v>29759.999999999996</v>
      </c>
      <c r="H1404" s="15">
        <v>0.74399999999999999</v>
      </c>
      <c r="I1404" s="15">
        <v>5.0000000000000001E-3</v>
      </c>
      <c r="J1404" s="2">
        <f t="shared" si="154"/>
        <v>108000</v>
      </c>
      <c r="K1404" s="15">
        <v>0.54</v>
      </c>
      <c r="L1404" s="88" t="s">
        <v>50</v>
      </c>
    </row>
    <row r="1405" spans="2:12">
      <c r="B1405" s="84" t="s">
        <v>51</v>
      </c>
      <c r="C1405" s="6">
        <v>3.081</v>
      </c>
      <c r="D1405" s="2">
        <f t="shared" si="152"/>
        <v>22607.919506653685</v>
      </c>
      <c r="E1405" s="6">
        <v>69.655000000000001</v>
      </c>
      <c r="F1405" s="6">
        <v>3.1520000000000001</v>
      </c>
      <c r="G1405" s="2">
        <f t="shared" si="153"/>
        <v>22725.888324873096</v>
      </c>
      <c r="H1405" s="15">
        <v>71.632000000000005</v>
      </c>
      <c r="I1405" s="6">
        <v>3.222</v>
      </c>
      <c r="J1405" s="2">
        <f t="shared" si="154"/>
        <v>22875.543140906269</v>
      </c>
      <c r="K1405" s="15">
        <v>73.704999999999998</v>
      </c>
      <c r="L1405" s="88" t="s">
        <v>52</v>
      </c>
    </row>
    <row r="1406" spans="2:12">
      <c r="B1406" s="84" t="s">
        <v>53</v>
      </c>
      <c r="C1406" s="6">
        <v>4.5154867400000001</v>
      </c>
      <c r="D1406" s="2">
        <f t="shared" si="152"/>
        <v>34179.91434518087</v>
      </c>
      <c r="E1406" s="6">
        <v>154.33895000000001</v>
      </c>
      <c r="F1406" s="6">
        <v>4.0612000000000004</v>
      </c>
      <c r="G1406" s="2">
        <f t="shared" si="153"/>
        <v>34098.542302767644</v>
      </c>
      <c r="H1406" s="15">
        <v>138.48099999999999</v>
      </c>
      <c r="I1406" s="6">
        <v>4.5679999999999996</v>
      </c>
      <c r="J1406" s="2">
        <f t="shared" si="154"/>
        <v>37567.863397548164</v>
      </c>
      <c r="K1406" s="15">
        <v>171.61</v>
      </c>
      <c r="L1406" s="88" t="s">
        <v>54</v>
      </c>
    </row>
    <row r="1407" spans="2:12">
      <c r="B1407" s="84" t="s">
        <v>55</v>
      </c>
      <c r="C1407" s="6"/>
      <c r="D1407" s="6"/>
      <c r="E1407" s="6"/>
      <c r="F1407" s="6"/>
      <c r="G1407" s="6"/>
      <c r="H1407" s="6"/>
      <c r="I1407" s="6"/>
      <c r="J1407" s="6"/>
      <c r="K1407" s="6"/>
      <c r="L1407" s="88" t="s">
        <v>56</v>
      </c>
    </row>
    <row r="1408" spans="2:12">
      <c r="B1408" s="84" t="s">
        <v>57</v>
      </c>
      <c r="C1408" s="6">
        <v>1E-3</v>
      </c>
      <c r="D1408" s="6">
        <f t="shared" si="152"/>
        <v>7000</v>
      </c>
      <c r="E1408" s="6">
        <v>7.0000000000000001E-3</v>
      </c>
      <c r="F1408" s="6">
        <v>1E-3</v>
      </c>
      <c r="G1408" s="6">
        <f t="shared" si="153"/>
        <v>7000</v>
      </c>
      <c r="H1408" s="6">
        <v>7.0000000000000001E-3</v>
      </c>
      <c r="I1408" s="6">
        <v>1E-3</v>
      </c>
      <c r="J1408" s="6">
        <f t="shared" si="154"/>
        <v>7000</v>
      </c>
      <c r="K1408" s="6">
        <v>7.0000000000000001E-3</v>
      </c>
      <c r="L1408" s="88" t="s">
        <v>58</v>
      </c>
    </row>
    <row r="1409" spans="2:12">
      <c r="B1409" s="84" t="s">
        <v>59</v>
      </c>
      <c r="C1409" s="6">
        <v>1.754</v>
      </c>
      <c r="D1409" s="2">
        <f t="shared" si="152"/>
        <v>79784.492588369452</v>
      </c>
      <c r="E1409" s="6">
        <v>139.94200000000001</v>
      </c>
      <c r="F1409" s="6">
        <v>2.5680000000000001</v>
      </c>
      <c r="G1409" s="2">
        <f t="shared" si="153"/>
        <v>79768.30218068535</v>
      </c>
      <c r="H1409" s="15">
        <v>204.845</v>
      </c>
      <c r="I1409" s="6">
        <v>3.016</v>
      </c>
      <c r="J1409" s="2">
        <f t="shared" si="154"/>
        <v>36946.618037135282</v>
      </c>
      <c r="K1409" s="15">
        <v>111.431</v>
      </c>
      <c r="L1409" s="88" t="s">
        <v>60</v>
      </c>
    </row>
    <row r="1410" spans="2:12">
      <c r="B1410" s="84" t="s">
        <v>61</v>
      </c>
      <c r="C1410" s="6">
        <v>9.24</v>
      </c>
      <c r="D1410" s="2">
        <f t="shared" si="152"/>
        <v>23051.948051948053</v>
      </c>
      <c r="E1410" s="6">
        <v>213</v>
      </c>
      <c r="F1410" s="6">
        <v>11.00541372</v>
      </c>
      <c r="G1410" s="2">
        <f t="shared" si="153"/>
        <v>19445.48432659922</v>
      </c>
      <c r="H1410" s="15">
        <v>214.00560000000002</v>
      </c>
      <c r="I1410" s="6">
        <v>11.226180000000001</v>
      </c>
      <c r="J1410" s="2">
        <f t="shared" si="154"/>
        <v>19255.57936893939</v>
      </c>
      <c r="K1410" s="15">
        <v>216.16660000000002</v>
      </c>
      <c r="L1410" s="88" t="s">
        <v>62</v>
      </c>
    </row>
    <row r="1411" spans="2:12">
      <c r="B1411" s="84" t="s">
        <v>63</v>
      </c>
      <c r="C1411" s="6">
        <v>9.7200000000000006</v>
      </c>
      <c r="D1411" s="2">
        <f t="shared" si="152"/>
        <v>13131.378600823044</v>
      </c>
      <c r="E1411" s="6">
        <v>127.637</v>
      </c>
      <c r="F1411" s="6">
        <v>8.0050000000000008</v>
      </c>
      <c r="G1411" s="2">
        <f t="shared" si="153"/>
        <v>14471.080574640848</v>
      </c>
      <c r="H1411" s="15">
        <v>115.84099999999999</v>
      </c>
      <c r="I1411" s="6">
        <v>7.976</v>
      </c>
      <c r="J1411" s="2">
        <f t="shared" si="154"/>
        <v>13609.327983951856</v>
      </c>
      <c r="K1411" s="15">
        <v>108.548</v>
      </c>
      <c r="L1411" s="88" t="s">
        <v>64</v>
      </c>
    </row>
    <row r="1412" spans="2:12">
      <c r="B1412" s="84" t="s">
        <v>65</v>
      </c>
      <c r="C1412" s="6"/>
      <c r="D1412" s="2"/>
      <c r="E1412" s="6"/>
      <c r="F1412" s="6"/>
      <c r="G1412" s="2"/>
      <c r="H1412" s="15"/>
      <c r="I1412" s="6"/>
      <c r="J1412" s="2"/>
      <c r="K1412" s="15"/>
      <c r="L1412" s="88" t="s">
        <v>66</v>
      </c>
    </row>
    <row r="1413" spans="2:12">
      <c r="B1413" s="84" t="s">
        <v>67</v>
      </c>
      <c r="C1413" s="6">
        <v>31.25</v>
      </c>
      <c r="D1413" s="2">
        <f t="shared" si="152"/>
        <v>8736</v>
      </c>
      <c r="E1413" s="6">
        <v>273</v>
      </c>
      <c r="F1413" s="6">
        <v>12.87275</v>
      </c>
      <c r="G1413" s="2">
        <f t="shared" si="153"/>
        <v>7107.0284127323221</v>
      </c>
      <c r="H1413" s="15">
        <v>91.486999999999995</v>
      </c>
      <c r="I1413" s="6">
        <v>13.02</v>
      </c>
      <c r="J1413" s="2">
        <f t="shared" si="154"/>
        <v>7424.2703533026124</v>
      </c>
      <c r="K1413" s="15">
        <v>96.664000000000001</v>
      </c>
      <c r="L1413" s="88" t="s">
        <v>68</v>
      </c>
    </row>
    <row r="1414" spans="2:12">
      <c r="B1414" s="84" t="s">
        <v>69</v>
      </c>
      <c r="C1414" s="6">
        <v>2.7E-2</v>
      </c>
      <c r="D1414" s="2">
        <f t="shared" si="152"/>
        <v>142518.51851851851</v>
      </c>
      <c r="E1414" s="6">
        <v>3.8479999999999999</v>
      </c>
      <c r="F1414" s="6">
        <v>3.3000000000000002E-2</v>
      </c>
      <c r="G1414" s="2">
        <f t="shared" si="153"/>
        <v>140969.69696969696</v>
      </c>
      <c r="H1414" s="15">
        <v>4.6520000000000001</v>
      </c>
      <c r="I1414" s="6">
        <v>3.9E-2</v>
      </c>
      <c r="J1414" s="2">
        <f t="shared" si="154"/>
        <v>133333.33333333334</v>
      </c>
      <c r="K1414" s="15">
        <v>5.2</v>
      </c>
      <c r="L1414" s="88" t="s">
        <v>70</v>
      </c>
    </row>
    <row r="1415" spans="2:12">
      <c r="B1415" s="84" t="s">
        <v>71</v>
      </c>
      <c r="C1415" s="6">
        <v>1.1711900000000002</v>
      </c>
      <c r="D1415" s="2">
        <f t="shared" si="152"/>
        <v>32269.870815153816</v>
      </c>
      <c r="E1415" s="6">
        <v>37.794150000000002</v>
      </c>
      <c r="F1415" s="6">
        <v>2.3825569999999998</v>
      </c>
      <c r="G1415" s="2">
        <f t="shared" si="153"/>
        <v>53567.786395036928</v>
      </c>
      <c r="H1415" s="15">
        <v>127.62830444999999</v>
      </c>
      <c r="I1415" s="6">
        <v>2.8490000000000002</v>
      </c>
      <c r="J1415" s="2">
        <f t="shared" si="154"/>
        <v>60093.717093717089</v>
      </c>
      <c r="K1415" s="15">
        <v>171.20699999999999</v>
      </c>
      <c r="L1415" s="88" t="s">
        <v>72</v>
      </c>
    </row>
    <row r="1416" spans="2:12">
      <c r="B1416" s="84" t="s">
        <v>73</v>
      </c>
      <c r="C1416" s="6">
        <v>3.4000000000000002E-2</v>
      </c>
      <c r="D1416" s="6">
        <f t="shared" si="152"/>
        <v>14705.882352941177</v>
      </c>
      <c r="E1416" s="6">
        <v>0.5</v>
      </c>
      <c r="F1416" s="6">
        <v>0.1343</v>
      </c>
      <c r="G1416" s="2">
        <f t="shared" si="153"/>
        <v>97393.894266567382</v>
      </c>
      <c r="H1416" s="15">
        <v>13.08</v>
      </c>
      <c r="I1416" s="6">
        <v>0.123</v>
      </c>
      <c r="J1416" s="2">
        <f t="shared" si="154"/>
        <v>97495.934959349601</v>
      </c>
      <c r="K1416" s="15">
        <v>11.992000000000001</v>
      </c>
      <c r="L1416" s="88" t="s">
        <v>74</v>
      </c>
    </row>
    <row r="1417" spans="2:12">
      <c r="B1417" s="84" t="s">
        <v>75</v>
      </c>
      <c r="C1417" s="6">
        <v>0.64600000000000002</v>
      </c>
      <c r="D1417" s="2">
        <f t="shared" si="152"/>
        <v>114058.82352941176</v>
      </c>
      <c r="E1417" s="6">
        <v>73.682000000000002</v>
      </c>
      <c r="F1417" s="6">
        <v>0.71699999999999997</v>
      </c>
      <c r="G1417" s="2">
        <f t="shared" si="153"/>
        <v>107230.12552301255</v>
      </c>
      <c r="H1417" s="15">
        <v>76.884</v>
      </c>
      <c r="I1417" s="6">
        <v>0.58199999999999996</v>
      </c>
      <c r="J1417" s="2">
        <f t="shared" si="154"/>
        <v>121024.05498281789</v>
      </c>
      <c r="K1417" s="15">
        <v>70.436000000000007</v>
      </c>
      <c r="L1417" s="88" t="s">
        <v>76</v>
      </c>
    </row>
    <row r="1418" spans="2:12">
      <c r="B1418" s="84" t="s">
        <v>77</v>
      </c>
      <c r="C1418" s="6">
        <v>1.4198505057958748</v>
      </c>
      <c r="D1418" s="2">
        <f t="shared" si="152"/>
        <v>25929.600034725623</v>
      </c>
      <c r="E1418" s="6">
        <v>36.816155724389908</v>
      </c>
      <c r="F1418" s="6">
        <v>3.5830000000000002</v>
      </c>
      <c r="G1418" s="2">
        <f t="shared" si="153"/>
        <v>26661.735975439573</v>
      </c>
      <c r="H1418" s="15">
        <v>95.528999999999996</v>
      </c>
      <c r="I1418" s="6">
        <v>3.1829999999999998</v>
      </c>
      <c r="J1418" s="2">
        <f t="shared" si="154"/>
        <v>45843.543826578694</v>
      </c>
      <c r="K1418" s="15">
        <v>145.91999999999999</v>
      </c>
      <c r="L1418" s="88" t="s">
        <v>78</v>
      </c>
    </row>
    <row r="1419" spans="2:12">
      <c r="B1419" s="84" t="s">
        <v>79</v>
      </c>
      <c r="C1419" s="6">
        <v>0.625</v>
      </c>
      <c r="D1419" s="2">
        <f t="shared" si="152"/>
        <v>19726.400000000001</v>
      </c>
      <c r="E1419" s="6">
        <v>12.329000000000001</v>
      </c>
      <c r="F1419" s="6">
        <v>0.625</v>
      </c>
      <c r="G1419" s="2">
        <f t="shared" si="153"/>
        <v>19683.2</v>
      </c>
      <c r="H1419" s="15">
        <v>12.302</v>
      </c>
      <c r="I1419" s="6">
        <v>0.48099999999999998</v>
      </c>
      <c r="J1419" s="2">
        <f t="shared" si="154"/>
        <v>19661.122661122667</v>
      </c>
      <c r="K1419" s="15">
        <v>9.4570000000000007</v>
      </c>
      <c r="L1419" s="88" t="s">
        <v>80</v>
      </c>
    </row>
    <row r="1420" spans="2:12">
      <c r="B1420" s="84" t="s">
        <v>81</v>
      </c>
      <c r="C1420" s="6">
        <v>25.018139999999999</v>
      </c>
      <c r="D1420" s="2">
        <f t="shared" si="152"/>
        <v>21127.629791823056</v>
      </c>
      <c r="E1420" s="6">
        <v>528.57399999999996</v>
      </c>
      <c r="F1420" s="6">
        <v>37.131519999999995</v>
      </c>
      <c r="G1420" s="2">
        <f t="shared" si="153"/>
        <v>17888.413940501228</v>
      </c>
      <c r="H1420" s="15">
        <v>664.22400000000005</v>
      </c>
      <c r="I1420" s="6">
        <v>31.477536000000001</v>
      </c>
      <c r="J1420" s="2">
        <f t="shared" si="154"/>
        <v>17433.861405162079</v>
      </c>
      <c r="K1420" s="15">
        <v>548.77499999999998</v>
      </c>
      <c r="L1420" s="88" t="s">
        <v>82</v>
      </c>
    </row>
    <row r="1421" spans="2:12">
      <c r="B1421" s="84" t="s">
        <v>83</v>
      </c>
      <c r="C1421" s="6">
        <v>1.302</v>
      </c>
      <c r="D1421" s="2">
        <f t="shared" si="152"/>
        <v>42610.599078341009</v>
      </c>
      <c r="E1421" s="6">
        <v>55.478999999999999</v>
      </c>
      <c r="F1421" s="6">
        <v>1.0249999999999999</v>
      </c>
      <c r="G1421" s="2">
        <f t="shared" si="153"/>
        <v>41349.268292682937</v>
      </c>
      <c r="H1421" s="15">
        <v>42.383000000000003</v>
      </c>
      <c r="I1421" s="6">
        <v>1.1759999999999999</v>
      </c>
      <c r="J1421" s="2">
        <f t="shared" si="154"/>
        <v>41441.326530612241</v>
      </c>
      <c r="K1421" s="15">
        <v>48.734999999999999</v>
      </c>
      <c r="L1421" s="88" t="s">
        <v>84</v>
      </c>
    </row>
    <row r="1422" spans="2:12">
      <c r="B1422" s="84" t="s">
        <v>85</v>
      </c>
      <c r="C1422" s="6"/>
      <c r="D1422" s="2"/>
      <c r="E1422" s="6"/>
      <c r="F1422" s="6"/>
      <c r="G1422" s="2"/>
      <c r="H1422" s="15"/>
      <c r="I1422" s="6"/>
      <c r="J1422" s="2"/>
      <c r="K1422" s="15"/>
      <c r="L1422" s="88" t="s">
        <v>86</v>
      </c>
    </row>
    <row r="1423" spans="2:12" ht="15" thickBot="1">
      <c r="B1423" s="85" t="s">
        <v>87</v>
      </c>
      <c r="C1423" s="16">
        <v>0.98699999999999999</v>
      </c>
      <c r="D1423" s="2">
        <f t="shared" si="152"/>
        <v>16257.345491388043</v>
      </c>
      <c r="E1423" s="16">
        <v>16.045999999999999</v>
      </c>
      <c r="F1423" s="16">
        <v>0.99399999999999999</v>
      </c>
      <c r="G1423" s="2">
        <f t="shared" si="153"/>
        <v>16461.770623742454</v>
      </c>
      <c r="H1423" s="17">
        <v>16.363</v>
      </c>
      <c r="I1423" s="16">
        <v>0.94</v>
      </c>
      <c r="J1423" s="2">
        <f t="shared" si="154"/>
        <v>15045.744680851065</v>
      </c>
      <c r="K1423" s="17">
        <v>14.143000000000001</v>
      </c>
      <c r="L1423" s="89" t="s">
        <v>88</v>
      </c>
    </row>
    <row r="1424" spans="2:12" ht="16.5" thickBot="1">
      <c r="B1424" s="86" t="s">
        <v>383</v>
      </c>
      <c r="C1424" s="90">
        <f>SUM(C1402:C1423)</f>
        <v>97.717885337264164</v>
      </c>
      <c r="D1424" s="90">
        <f t="shared" si="152"/>
        <v>23920.393906780257</v>
      </c>
      <c r="E1424" s="90">
        <f>SUM(E1402:E1423)</f>
        <v>2337.4503090049452</v>
      </c>
      <c r="F1424" s="90">
        <f>SUM(F1402:F1423)</f>
        <v>99.259572825156241</v>
      </c>
      <c r="G1424" s="90">
        <f t="shared" si="153"/>
        <v>22804.929433954814</v>
      </c>
      <c r="H1424" s="90">
        <f>SUM(H1402:H1423)</f>
        <v>2263.607553922187</v>
      </c>
      <c r="I1424" s="90">
        <f>SUM(I1402:I1423)</f>
        <v>104.7059336757498</v>
      </c>
      <c r="J1424" s="90">
        <f t="shared" si="154"/>
        <v>21139.677760885945</v>
      </c>
      <c r="K1424" s="90">
        <f>SUM(K1402:K1423)</f>
        <v>2213.4496975580469</v>
      </c>
      <c r="L1424" s="86" t="s">
        <v>385</v>
      </c>
    </row>
    <row r="1425" spans="2:12" ht="16.5" thickBot="1">
      <c r="B1425" s="86" t="s">
        <v>384</v>
      </c>
      <c r="C1425" s="90">
        <v>2175.4609999999998</v>
      </c>
      <c r="D1425" s="90">
        <f t="shared" si="152"/>
        <v>36176.781840722499</v>
      </c>
      <c r="E1425" s="90">
        <v>78701.178</v>
      </c>
      <c r="F1425" s="90">
        <v>2218.587</v>
      </c>
      <c r="G1425" s="90">
        <f t="shared" si="153"/>
        <v>36296.518008984996</v>
      </c>
      <c r="H1425" s="90">
        <v>80526.982999999993</v>
      </c>
      <c r="I1425" s="90">
        <v>2271.2600000000002</v>
      </c>
      <c r="J1425" s="90">
        <f t="shared" si="154"/>
        <v>36875.505666458266</v>
      </c>
      <c r="K1425" s="90">
        <v>83753.861000000004</v>
      </c>
      <c r="L1425" s="86" t="s">
        <v>382</v>
      </c>
    </row>
    <row r="1430" spans="2:12">
      <c r="B1430" s="43" t="s">
        <v>175</v>
      </c>
      <c r="L1430" s="59" t="s">
        <v>176</v>
      </c>
    </row>
    <row r="1431" spans="2:12">
      <c r="B1431" s="43" t="s">
        <v>245</v>
      </c>
      <c r="L1431" s="59" t="s">
        <v>474</v>
      </c>
    </row>
    <row r="1432" spans="2:12" ht="15" thickBot="1">
      <c r="B1432" s="44" t="s">
        <v>133</v>
      </c>
      <c r="L1432" s="59" t="s">
        <v>134</v>
      </c>
    </row>
    <row r="1433" spans="2:12" ht="15" thickBot="1">
      <c r="B1433" s="102" t="s">
        <v>43</v>
      </c>
      <c r="C1433" s="105">
        <v>2015</v>
      </c>
      <c r="D1433" s="106"/>
      <c r="E1433" s="107"/>
      <c r="F1433" s="105">
        <v>2016</v>
      </c>
      <c r="G1433" s="106"/>
      <c r="H1433" s="107"/>
      <c r="I1433" s="105">
        <v>2017</v>
      </c>
      <c r="J1433" s="106"/>
      <c r="K1433" s="107"/>
      <c r="L1433" s="108" t="s">
        <v>44</v>
      </c>
    </row>
    <row r="1434" spans="2:12">
      <c r="B1434" s="103"/>
      <c r="C1434" s="79" t="s">
        <v>8</v>
      </c>
      <c r="D1434" s="79" t="s">
        <v>9</v>
      </c>
      <c r="E1434" s="79" t="s">
        <v>10</v>
      </c>
      <c r="F1434" s="79" t="s">
        <v>8</v>
      </c>
      <c r="G1434" s="79" t="s">
        <v>9</v>
      </c>
      <c r="H1434" s="80" t="s">
        <v>10</v>
      </c>
      <c r="I1434" s="79" t="s">
        <v>8</v>
      </c>
      <c r="J1434" s="79" t="s">
        <v>9</v>
      </c>
      <c r="K1434" s="80" t="s">
        <v>10</v>
      </c>
      <c r="L1434" s="109"/>
    </row>
    <row r="1435" spans="2:12" ht="15" thickBot="1">
      <c r="B1435" s="104"/>
      <c r="C1435" s="81" t="s">
        <v>11</v>
      </c>
      <c r="D1435" s="81" t="s">
        <v>12</v>
      </c>
      <c r="E1435" s="81" t="s">
        <v>13</v>
      </c>
      <c r="F1435" s="81" t="s">
        <v>11</v>
      </c>
      <c r="G1435" s="81" t="s">
        <v>12</v>
      </c>
      <c r="H1435" s="82" t="s">
        <v>13</v>
      </c>
      <c r="I1435" s="81" t="s">
        <v>11</v>
      </c>
      <c r="J1435" s="81" t="s">
        <v>12</v>
      </c>
      <c r="K1435" s="82" t="s">
        <v>13</v>
      </c>
      <c r="L1435" s="110"/>
    </row>
    <row r="1436" spans="2:12">
      <c r="B1436" s="83" t="s">
        <v>45</v>
      </c>
      <c r="C1436" s="5">
        <v>1.2050000000000001</v>
      </c>
      <c r="D1436" s="2">
        <f t="shared" ref="D1436:D1459" si="155">E1436/C1436*1000</f>
        <v>7103.7344398340247</v>
      </c>
      <c r="E1436" s="5">
        <v>8.56</v>
      </c>
      <c r="F1436" s="5">
        <v>2.1120000000000001</v>
      </c>
      <c r="G1436" s="2">
        <f t="shared" ref="G1436:G1459" si="156">H1436/F1436*1000</f>
        <v>1843.4753787878788</v>
      </c>
      <c r="H1436" s="14">
        <v>3.8934200000000003</v>
      </c>
      <c r="I1436" s="5">
        <v>0.46451999999999999</v>
      </c>
      <c r="J1436" s="2">
        <f t="shared" ref="J1436:J1459" si="157">K1436/I1436*1000</f>
        <v>8800.678119349006</v>
      </c>
      <c r="K1436" s="1">
        <v>4.0880910000000004</v>
      </c>
      <c r="L1436" s="87" t="s">
        <v>46</v>
      </c>
    </row>
    <row r="1437" spans="2:12">
      <c r="B1437" s="84" t="s">
        <v>47</v>
      </c>
      <c r="C1437" s="6">
        <v>0.11700000000000001</v>
      </c>
      <c r="D1437" s="2">
        <f t="shared" si="155"/>
        <v>13299.145299145299</v>
      </c>
      <c r="E1437" s="6">
        <v>1.556</v>
      </c>
      <c r="F1437" s="6">
        <v>0.11700000000000001</v>
      </c>
      <c r="G1437" s="2">
        <f t="shared" si="156"/>
        <v>13666.666666666666</v>
      </c>
      <c r="H1437" s="15">
        <v>1.599</v>
      </c>
      <c r="I1437" s="6">
        <v>0.13280898626806728</v>
      </c>
      <c r="J1437" s="2">
        <f t="shared" si="157"/>
        <v>4035.7804011440176</v>
      </c>
      <c r="K1437" s="15">
        <v>0.53598790387647088</v>
      </c>
      <c r="L1437" s="88" t="s">
        <v>48</v>
      </c>
    </row>
    <row r="1438" spans="2:12">
      <c r="B1438" s="84" t="s">
        <v>49</v>
      </c>
      <c r="C1438" s="6"/>
      <c r="D1438" s="2"/>
      <c r="E1438" s="6"/>
      <c r="F1438" s="6"/>
      <c r="G1438" s="2"/>
      <c r="H1438" s="15"/>
      <c r="I1438" s="15"/>
      <c r="J1438" s="2"/>
      <c r="K1438" s="15"/>
      <c r="L1438" s="88" t="s">
        <v>50</v>
      </c>
    </row>
    <row r="1439" spans="2:12">
      <c r="B1439" s="84" t="s">
        <v>51</v>
      </c>
      <c r="C1439" s="6"/>
      <c r="D1439" s="2"/>
      <c r="E1439" s="6"/>
      <c r="F1439" s="6"/>
      <c r="G1439" s="2"/>
      <c r="H1439" s="15"/>
      <c r="I1439" s="6">
        <v>0.29899999999999999</v>
      </c>
      <c r="J1439" s="2">
        <f t="shared" si="157"/>
        <v>2668.8963210702345</v>
      </c>
      <c r="K1439" s="15">
        <v>0.79800000000000004</v>
      </c>
      <c r="L1439" s="88" t="s">
        <v>52</v>
      </c>
    </row>
    <row r="1440" spans="2:12">
      <c r="B1440" s="84" t="s">
        <v>53</v>
      </c>
      <c r="C1440" s="6">
        <v>11.2762625</v>
      </c>
      <c r="D1440" s="2">
        <f t="shared" si="155"/>
        <v>7051.3946886213416</v>
      </c>
      <c r="E1440" s="6">
        <v>79.513377500000004</v>
      </c>
      <c r="F1440" s="6">
        <v>10.694879999999999</v>
      </c>
      <c r="G1440" s="2">
        <f t="shared" si="156"/>
        <v>7395.9860232185865</v>
      </c>
      <c r="H1440" s="15">
        <v>79.099182999999996</v>
      </c>
      <c r="I1440" s="6">
        <v>11.433999999999999</v>
      </c>
      <c r="J1440" s="2">
        <f t="shared" si="157"/>
        <v>8571.1911841875117</v>
      </c>
      <c r="K1440" s="15">
        <v>98.003</v>
      </c>
      <c r="L1440" s="88" t="s">
        <v>54</v>
      </c>
    </row>
    <row r="1441" spans="2:12">
      <c r="B1441" s="84" t="s">
        <v>55</v>
      </c>
      <c r="C1441" s="6"/>
      <c r="D1441" s="6"/>
      <c r="E1441" s="6"/>
      <c r="F1441" s="6"/>
      <c r="G1441" s="6"/>
      <c r="H1441" s="6"/>
      <c r="I1441" s="6"/>
      <c r="J1441" s="6"/>
      <c r="K1441" s="6"/>
      <c r="L1441" s="88" t="s">
        <v>56</v>
      </c>
    </row>
    <row r="1442" spans="2:12">
      <c r="B1442" s="84" t="s">
        <v>57</v>
      </c>
      <c r="C1442" s="6"/>
      <c r="D1442" s="6"/>
      <c r="E1442" s="6"/>
      <c r="F1442" s="6"/>
      <c r="G1442" s="6"/>
      <c r="H1442" s="6"/>
      <c r="I1442" s="6"/>
      <c r="J1442" s="6"/>
      <c r="K1442" s="6"/>
      <c r="L1442" s="88" t="s">
        <v>58</v>
      </c>
    </row>
    <row r="1443" spans="2:12">
      <c r="B1443" s="84" t="s">
        <v>59</v>
      </c>
      <c r="C1443" s="6"/>
      <c r="D1443" s="2"/>
      <c r="E1443" s="6"/>
      <c r="F1443" s="6"/>
      <c r="G1443" s="2"/>
      <c r="H1443" s="15"/>
      <c r="I1443" s="6"/>
      <c r="J1443" s="2"/>
      <c r="K1443" s="15"/>
      <c r="L1443" s="88" t="s">
        <v>60</v>
      </c>
    </row>
    <row r="1444" spans="2:12">
      <c r="B1444" s="84" t="s">
        <v>61</v>
      </c>
      <c r="C1444" s="6">
        <v>8.4000000000000005E-2</v>
      </c>
      <c r="D1444" s="2">
        <f t="shared" si="155"/>
        <v>5952.3809523809514</v>
      </c>
      <c r="E1444" s="6">
        <v>0.5</v>
      </c>
      <c r="F1444" s="6">
        <v>0.126</v>
      </c>
      <c r="G1444" s="2">
        <f t="shared" si="156"/>
        <v>4761.9047619047615</v>
      </c>
      <c r="H1444" s="15">
        <v>0.6</v>
      </c>
      <c r="I1444" s="6">
        <v>0.12637799999999999</v>
      </c>
      <c r="J1444" s="2">
        <f t="shared" si="157"/>
        <v>4766.6524236813366</v>
      </c>
      <c r="K1444" s="15">
        <v>0.60239999999999994</v>
      </c>
      <c r="L1444" s="88" t="s">
        <v>62</v>
      </c>
    </row>
    <row r="1445" spans="2:12">
      <c r="B1445" s="84" t="s">
        <v>63</v>
      </c>
      <c r="C1445" s="6">
        <v>3.8460000000000001</v>
      </c>
      <c r="D1445" s="2">
        <f t="shared" si="155"/>
        <v>9584.5033801352056</v>
      </c>
      <c r="E1445" s="6">
        <v>36.862000000000002</v>
      </c>
      <c r="F1445" s="6">
        <v>3.03</v>
      </c>
      <c r="G1445" s="2">
        <f t="shared" si="156"/>
        <v>8033.0033003300332</v>
      </c>
      <c r="H1445" s="15">
        <v>24.34</v>
      </c>
      <c r="I1445" s="6">
        <v>3.7330000000000001</v>
      </c>
      <c r="J1445" s="2">
        <f t="shared" si="157"/>
        <v>8907.5810340208955</v>
      </c>
      <c r="K1445" s="15">
        <v>33.252000000000002</v>
      </c>
      <c r="L1445" s="88" t="s">
        <v>64</v>
      </c>
    </row>
    <row r="1446" spans="2:12">
      <c r="B1446" s="84" t="s">
        <v>65</v>
      </c>
      <c r="C1446" s="6"/>
      <c r="D1446" s="2"/>
      <c r="E1446" s="6"/>
      <c r="F1446" s="6"/>
      <c r="G1446" s="2"/>
      <c r="H1446" s="15"/>
      <c r="I1446" s="6"/>
      <c r="J1446" s="2"/>
      <c r="K1446" s="15"/>
      <c r="L1446" s="88" t="s">
        <v>66</v>
      </c>
    </row>
    <row r="1447" spans="2:12">
      <c r="B1447" s="84" t="s">
        <v>67</v>
      </c>
      <c r="C1447" s="6">
        <v>1.25</v>
      </c>
      <c r="D1447" s="2">
        <f t="shared" si="155"/>
        <v>5600</v>
      </c>
      <c r="E1447" s="6">
        <v>7</v>
      </c>
      <c r="F1447" s="6">
        <v>0.24975</v>
      </c>
      <c r="G1447" s="2">
        <f t="shared" si="156"/>
        <v>5001.0010010010019</v>
      </c>
      <c r="H1447" s="15">
        <v>1.2490000000000001</v>
      </c>
      <c r="I1447" s="6">
        <v>0.39</v>
      </c>
      <c r="J1447" s="2">
        <f t="shared" si="157"/>
        <v>5228.2051282051279</v>
      </c>
      <c r="K1447" s="15">
        <v>2.0390000000000001</v>
      </c>
      <c r="L1447" s="88" t="s">
        <v>68</v>
      </c>
    </row>
    <row r="1448" spans="2:12">
      <c r="B1448" s="84" t="s">
        <v>69</v>
      </c>
      <c r="C1448" s="6">
        <v>0.20585999999999999</v>
      </c>
      <c r="D1448" s="2">
        <f t="shared" si="155"/>
        <v>28500</v>
      </c>
      <c r="E1448" s="6">
        <v>5.8670099999999996</v>
      </c>
      <c r="F1448" s="6">
        <v>0.20585999999999999</v>
      </c>
      <c r="G1448" s="2">
        <f t="shared" si="156"/>
        <v>28500</v>
      </c>
      <c r="H1448" s="15">
        <v>5.8670099999999996</v>
      </c>
      <c r="I1448" s="6"/>
      <c r="J1448" s="2"/>
      <c r="K1448" s="15"/>
      <c r="L1448" s="88" t="s">
        <v>70</v>
      </c>
    </row>
    <row r="1449" spans="2:12">
      <c r="B1449" s="84" t="s">
        <v>71</v>
      </c>
      <c r="C1449" s="6">
        <v>0.23005</v>
      </c>
      <c r="D1449" s="2">
        <f t="shared" si="155"/>
        <v>11628.993697022386</v>
      </c>
      <c r="E1449" s="6">
        <v>2.6752500000000001</v>
      </c>
      <c r="F1449" s="6">
        <v>0.42599500000000001</v>
      </c>
      <c r="G1449" s="2">
        <f t="shared" si="156"/>
        <v>20466.906888578502</v>
      </c>
      <c r="H1449" s="15">
        <v>8.7187999999999999</v>
      </c>
      <c r="I1449" s="6">
        <v>0.42099999999999999</v>
      </c>
      <c r="J1449" s="2">
        <f t="shared" si="157"/>
        <v>17306.413301662709</v>
      </c>
      <c r="K1449" s="15">
        <v>7.2859999999999996</v>
      </c>
      <c r="L1449" s="88" t="s">
        <v>72</v>
      </c>
    </row>
    <row r="1450" spans="2:12">
      <c r="B1450" s="84" t="s">
        <v>73</v>
      </c>
      <c r="C1450" s="6">
        <v>2.1000000000000001E-2</v>
      </c>
      <c r="D1450" s="6">
        <f t="shared" si="155"/>
        <v>13476.190476190475</v>
      </c>
      <c r="E1450" s="6">
        <v>0.28299999999999997</v>
      </c>
      <c r="F1450" s="6">
        <v>3.1E-2</v>
      </c>
      <c r="G1450" s="2">
        <f t="shared" si="156"/>
        <v>31193.548387096773</v>
      </c>
      <c r="H1450" s="15">
        <v>0.96699999999999997</v>
      </c>
      <c r="I1450" s="6">
        <v>3.4000000000000002E-2</v>
      </c>
      <c r="J1450" s="2">
        <f t="shared" si="157"/>
        <v>34117.647058823524</v>
      </c>
      <c r="K1450" s="15">
        <v>1.1599999999999999</v>
      </c>
      <c r="L1450" s="88" t="s">
        <v>74</v>
      </c>
    </row>
    <row r="1451" spans="2:12">
      <c r="B1451" s="84" t="s">
        <v>75</v>
      </c>
      <c r="C1451" s="6">
        <v>0.05</v>
      </c>
      <c r="D1451" s="2">
        <f t="shared" si="155"/>
        <v>13680</v>
      </c>
      <c r="E1451" s="6">
        <v>0.68400000000000005</v>
      </c>
      <c r="F1451" s="6">
        <v>0.05</v>
      </c>
      <c r="G1451" s="2">
        <f t="shared" si="156"/>
        <v>13999.999999999998</v>
      </c>
      <c r="H1451" s="15">
        <v>0.7</v>
      </c>
      <c r="I1451" s="6">
        <v>0.1</v>
      </c>
      <c r="J1451" s="2">
        <f t="shared" si="157"/>
        <v>21250</v>
      </c>
      <c r="K1451" s="15">
        <v>2.125</v>
      </c>
      <c r="L1451" s="88" t="s">
        <v>76</v>
      </c>
    </row>
    <row r="1452" spans="2:12">
      <c r="B1452" s="84" t="s">
        <v>77</v>
      </c>
      <c r="C1452" s="6">
        <v>0.58879148050718333</v>
      </c>
      <c r="D1452" s="2">
        <f t="shared" si="155"/>
        <v>11822.975034413415</v>
      </c>
      <c r="E1452" s="6">
        <v>6.9612669745117417</v>
      </c>
      <c r="F1452" s="6">
        <v>0.81799999999999995</v>
      </c>
      <c r="G1452" s="2">
        <f t="shared" si="156"/>
        <v>4314.1809290953552</v>
      </c>
      <c r="H1452" s="15">
        <v>3.5289999999999999</v>
      </c>
      <c r="I1452" s="6">
        <v>2.9420000000000002</v>
      </c>
      <c r="J1452" s="2">
        <f t="shared" si="157"/>
        <v>9012.5764785859956</v>
      </c>
      <c r="K1452" s="15">
        <v>26.515000000000001</v>
      </c>
      <c r="L1452" s="88" t="s">
        <v>78</v>
      </c>
    </row>
    <row r="1453" spans="2:12">
      <c r="B1453" s="84" t="s">
        <v>79</v>
      </c>
      <c r="C1453" s="6">
        <v>1.472</v>
      </c>
      <c r="D1453" s="2">
        <f t="shared" si="155"/>
        <v>13345.108695652174</v>
      </c>
      <c r="E1453" s="6">
        <v>19.643999999999998</v>
      </c>
      <c r="F1453" s="6">
        <v>1.5009999999999999</v>
      </c>
      <c r="G1453" s="2">
        <f t="shared" si="156"/>
        <v>13317.121918720854</v>
      </c>
      <c r="H1453" s="15">
        <v>19.989000000000001</v>
      </c>
      <c r="I1453" s="6"/>
      <c r="J1453" s="2"/>
      <c r="K1453" s="15"/>
      <c r="L1453" s="88" t="s">
        <v>80</v>
      </c>
    </row>
    <row r="1454" spans="2:12">
      <c r="B1454" s="84" t="s">
        <v>81</v>
      </c>
      <c r="C1454" s="6">
        <v>24.911459999999998</v>
      </c>
      <c r="D1454" s="2">
        <f t="shared" si="155"/>
        <v>10011.296005934619</v>
      </c>
      <c r="E1454" s="6">
        <v>249.39599999999999</v>
      </c>
      <c r="F1454" s="6">
        <v>23.682639999999999</v>
      </c>
      <c r="G1454" s="2">
        <f t="shared" si="156"/>
        <v>8734.6680944354175</v>
      </c>
      <c r="H1454" s="15">
        <v>206.85999999999999</v>
      </c>
      <c r="I1454" s="6">
        <v>18.88937</v>
      </c>
      <c r="J1454" s="2">
        <f t="shared" si="157"/>
        <v>9730.9756757371997</v>
      </c>
      <c r="K1454" s="15">
        <v>183.81199999999998</v>
      </c>
      <c r="L1454" s="88" t="s">
        <v>82</v>
      </c>
    </row>
    <row r="1455" spans="2:12">
      <c r="B1455" s="84" t="s">
        <v>83</v>
      </c>
      <c r="C1455" s="6">
        <v>7.0780000000000003</v>
      </c>
      <c r="D1455" s="2">
        <f t="shared" si="155"/>
        <v>23002.68437411698</v>
      </c>
      <c r="E1455" s="6">
        <v>162.81299999999999</v>
      </c>
      <c r="F1455" s="6">
        <v>7.149</v>
      </c>
      <c r="G1455" s="2">
        <f t="shared" si="156"/>
        <v>23198.209539795775</v>
      </c>
      <c r="H1455" s="15">
        <v>165.84399999999999</v>
      </c>
      <c r="I1455" s="6">
        <v>7.476</v>
      </c>
      <c r="J1455" s="2">
        <f t="shared" si="157"/>
        <v>22590.556447298019</v>
      </c>
      <c r="K1455" s="15">
        <v>168.887</v>
      </c>
      <c r="L1455" s="88" t="s">
        <v>84</v>
      </c>
    </row>
    <row r="1456" spans="2:12">
      <c r="B1456" s="84" t="s">
        <v>85</v>
      </c>
      <c r="C1456" s="6"/>
      <c r="D1456" s="2"/>
      <c r="E1456" s="6"/>
      <c r="F1456" s="6"/>
      <c r="G1456" s="2"/>
      <c r="H1456" s="15"/>
      <c r="I1456" s="6"/>
      <c r="J1456" s="2"/>
      <c r="K1456" s="15"/>
      <c r="L1456" s="88" t="s">
        <v>86</v>
      </c>
    </row>
    <row r="1457" spans="2:12" ht="15" thickBot="1">
      <c r="B1457" s="85" t="s">
        <v>87</v>
      </c>
      <c r="C1457" s="16">
        <v>0.7</v>
      </c>
      <c r="D1457" s="2">
        <f t="shared" si="155"/>
        <v>6798.5714285714303</v>
      </c>
      <c r="E1457" s="16">
        <v>4.7590000000000003</v>
      </c>
      <c r="F1457" s="16">
        <v>0.71599999999999997</v>
      </c>
      <c r="G1457" s="2">
        <f t="shared" si="156"/>
        <v>6871.5083798882679</v>
      </c>
      <c r="H1457" s="17">
        <v>4.92</v>
      </c>
      <c r="I1457" s="16">
        <v>0.42899999999999999</v>
      </c>
      <c r="J1457" s="2">
        <f t="shared" si="157"/>
        <v>8002.3310023310032</v>
      </c>
      <c r="K1457" s="17">
        <v>3.4329999999999998</v>
      </c>
      <c r="L1457" s="89" t="s">
        <v>88</v>
      </c>
    </row>
    <row r="1458" spans="2:12" ht="16.5" thickBot="1">
      <c r="B1458" s="86" t="s">
        <v>383</v>
      </c>
      <c r="C1458" s="90">
        <f>SUM(C1436:C1457)</f>
        <v>53.03542398050719</v>
      </c>
      <c r="D1458" s="90">
        <f t="shared" si="155"/>
        <v>11069.467544754363</v>
      </c>
      <c r="E1458" s="90">
        <f>SUM(E1436:E1457)</f>
        <v>587.07390447451166</v>
      </c>
      <c r="F1458" s="90">
        <f>SUM(F1436:F1457)</f>
        <v>50.909125000000003</v>
      </c>
      <c r="G1458" s="90">
        <f t="shared" si="156"/>
        <v>10374.86723647283</v>
      </c>
      <c r="H1458" s="90">
        <f>SUM(H1436:H1457)</f>
        <v>528.17541299999993</v>
      </c>
      <c r="I1458" s="90">
        <f>SUM(I1436:I1457)</f>
        <v>46.871076986268065</v>
      </c>
      <c r="J1458" s="90">
        <f t="shared" si="157"/>
        <v>11361.729090626508</v>
      </c>
      <c r="K1458" s="90">
        <f>SUM(K1436:K1457)</f>
        <v>532.53647890387651</v>
      </c>
      <c r="L1458" s="86" t="s">
        <v>385</v>
      </c>
    </row>
    <row r="1459" spans="2:12" ht="16.5" thickBot="1">
      <c r="B1459" s="86" t="s">
        <v>384</v>
      </c>
      <c r="C1459" s="90">
        <v>1543.1479999999999</v>
      </c>
      <c r="D1459" s="90">
        <f t="shared" si="155"/>
        <v>15119.512839986834</v>
      </c>
      <c r="E1459" s="90">
        <v>23331.646000000001</v>
      </c>
      <c r="F1459" s="90">
        <v>1569.835</v>
      </c>
      <c r="G1459" s="90">
        <f t="shared" si="156"/>
        <v>15031.716072071267</v>
      </c>
      <c r="H1459" s="90">
        <v>23597.313999999998</v>
      </c>
      <c r="I1459" s="90">
        <v>1579.971</v>
      </c>
      <c r="J1459" s="90">
        <f t="shared" si="157"/>
        <v>15330.187705976883</v>
      </c>
      <c r="K1459" s="90">
        <v>24221.252</v>
      </c>
      <c r="L1459" s="86" t="s">
        <v>382</v>
      </c>
    </row>
    <row r="1463" spans="2:12">
      <c r="B1463" s="43" t="s">
        <v>178</v>
      </c>
      <c r="L1463" s="59" t="s">
        <v>179</v>
      </c>
    </row>
    <row r="1464" spans="2:12">
      <c r="B1464" s="43" t="s">
        <v>248</v>
      </c>
      <c r="L1464" s="59" t="s">
        <v>475</v>
      </c>
    </row>
    <row r="1465" spans="2:12" ht="18.75" customHeight="1" thickBot="1">
      <c r="B1465" s="37" t="s">
        <v>133</v>
      </c>
      <c r="L1465" s="59" t="s">
        <v>134</v>
      </c>
    </row>
    <row r="1466" spans="2:12" ht="15" thickBot="1">
      <c r="B1466" s="102" t="s">
        <v>43</v>
      </c>
      <c r="C1466" s="105">
        <v>2015</v>
      </c>
      <c r="D1466" s="106"/>
      <c r="E1466" s="107"/>
      <c r="F1466" s="105">
        <v>2016</v>
      </c>
      <c r="G1466" s="106"/>
      <c r="H1466" s="107"/>
      <c r="I1466" s="105">
        <v>2017</v>
      </c>
      <c r="J1466" s="106"/>
      <c r="K1466" s="107"/>
      <c r="L1466" s="108" t="s">
        <v>44</v>
      </c>
    </row>
    <row r="1467" spans="2:12">
      <c r="B1467" s="103"/>
      <c r="C1467" s="79" t="s">
        <v>8</v>
      </c>
      <c r="D1467" s="79" t="s">
        <v>9</v>
      </c>
      <c r="E1467" s="79" t="s">
        <v>10</v>
      </c>
      <c r="F1467" s="79" t="s">
        <v>8</v>
      </c>
      <c r="G1467" s="79" t="s">
        <v>9</v>
      </c>
      <c r="H1467" s="80" t="s">
        <v>10</v>
      </c>
      <c r="I1467" s="79" t="s">
        <v>8</v>
      </c>
      <c r="J1467" s="79" t="s">
        <v>9</v>
      </c>
      <c r="K1467" s="80" t="s">
        <v>10</v>
      </c>
      <c r="L1467" s="109"/>
    </row>
    <row r="1468" spans="2:12" ht="15" thickBot="1">
      <c r="B1468" s="104"/>
      <c r="C1468" s="81" t="s">
        <v>11</v>
      </c>
      <c r="D1468" s="81" t="s">
        <v>12</v>
      </c>
      <c r="E1468" s="81" t="s">
        <v>13</v>
      </c>
      <c r="F1468" s="81" t="s">
        <v>11</v>
      </c>
      <c r="G1468" s="81" t="s">
        <v>12</v>
      </c>
      <c r="H1468" s="82" t="s">
        <v>13</v>
      </c>
      <c r="I1468" s="81" t="s">
        <v>11</v>
      </c>
      <c r="J1468" s="81" t="s">
        <v>12</v>
      </c>
      <c r="K1468" s="82" t="s">
        <v>13</v>
      </c>
      <c r="L1468" s="110"/>
    </row>
    <row r="1469" spans="2:12">
      <c r="B1469" s="83" t="s">
        <v>45</v>
      </c>
      <c r="C1469" s="5">
        <v>0.73199999999999998</v>
      </c>
      <c r="D1469" s="2">
        <f t="shared" ref="D1469:D1492" si="158">E1469/C1469*1000</f>
        <v>47718.579234972676</v>
      </c>
      <c r="E1469" s="5">
        <v>34.93</v>
      </c>
      <c r="F1469" s="5">
        <v>0.77700000000000002</v>
      </c>
      <c r="G1469" s="2">
        <f t="shared" ref="G1469:G1492" si="159">H1469/F1469*1000</f>
        <v>11003.861003861004</v>
      </c>
      <c r="H1469" s="14">
        <v>8.5500000000000007</v>
      </c>
      <c r="I1469" s="5">
        <v>1.631</v>
      </c>
      <c r="J1469" s="2">
        <f t="shared" ref="J1469:J1492" si="160">K1469/I1469*1000</f>
        <v>7455.5487431023912</v>
      </c>
      <c r="K1469" s="1">
        <v>12.16</v>
      </c>
      <c r="L1469" s="87" t="s">
        <v>46</v>
      </c>
    </row>
    <row r="1470" spans="2:12">
      <c r="B1470" s="84" t="s">
        <v>47</v>
      </c>
      <c r="C1470" s="6">
        <v>2.95</v>
      </c>
      <c r="D1470" s="2">
        <f t="shared" si="158"/>
        <v>18508.474576271186</v>
      </c>
      <c r="E1470" s="6">
        <v>54.6</v>
      </c>
      <c r="F1470" s="6">
        <v>2.7749999999999999</v>
      </c>
      <c r="G1470" s="2">
        <f t="shared" si="159"/>
        <v>14103.783783783783</v>
      </c>
      <c r="H1470" s="15">
        <v>39.137999999999998</v>
      </c>
      <c r="I1470" s="6">
        <v>2.13</v>
      </c>
      <c r="J1470" s="2">
        <f t="shared" si="160"/>
        <v>12316.43192488263</v>
      </c>
      <c r="K1470" s="15">
        <v>26.234000000000002</v>
      </c>
      <c r="L1470" s="88" t="s">
        <v>48</v>
      </c>
    </row>
    <row r="1471" spans="2:12">
      <c r="B1471" s="84" t="s">
        <v>49</v>
      </c>
      <c r="C1471" s="6">
        <v>1.2E-2</v>
      </c>
      <c r="D1471" s="2">
        <f t="shared" si="158"/>
        <v>14583.333333333332</v>
      </c>
      <c r="E1471" s="6">
        <v>0.17499999999999999</v>
      </c>
      <c r="F1471" s="6">
        <v>1.2E-2</v>
      </c>
      <c r="G1471" s="2">
        <f t="shared" si="159"/>
        <v>14583.333333333332</v>
      </c>
      <c r="H1471" s="15">
        <v>0.17499999999999999</v>
      </c>
      <c r="I1471" s="15">
        <v>1.2E-2</v>
      </c>
      <c r="J1471" s="2">
        <f t="shared" si="160"/>
        <v>35500</v>
      </c>
      <c r="K1471" s="15">
        <v>0.42599999999999999</v>
      </c>
      <c r="L1471" s="88" t="s">
        <v>50</v>
      </c>
    </row>
    <row r="1472" spans="2:12">
      <c r="B1472" s="84" t="s">
        <v>51</v>
      </c>
      <c r="C1472" s="6">
        <v>13.151</v>
      </c>
      <c r="D1472" s="2">
        <f t="shared" si="158"/>
        <v>16292.6013230933</v>
      </c>
      <c r="E1472" s="6">
        <v>214.26400000000001</v>
      </c>
      <c r="F1472" s="6">
        <v>11.788</v>
      </c>
      <c r="G1472" s="2">
        <f t="shared" si="159"/>
        <v>16600.271462504243</v>
      </c>
      <c r="H1472" s="15">
        <v>195.684</v>
      </c>
      <c r="I1472" s="6">
        <v>12.032</v>
      </c>
      <c r="J1472" s="2">
        <f t="shared" si="160"/>
        <v>17343.66688829787</v>
      </c>
      <c r="K1472" s="15">
        <v>208.679</v>
      </c>
      <c r="L1472" s="88" t="s">
        <v>52</v>
      </c>
    </row>
    <row r="1473" spans="2:12">
      <c r="B1473" s="84" t="s">
        <v>53</v>
      </c>
      <c r="C1473" s="6">
        <v>18.648744999999998</v>
      </c>
      <c r="D1473" s="2">
        <f t="shared" si="158"/>
        <v>20996.75586748599</v>
      </c>
      <c r="E1473" s="6">
        <v>391.56314600000002</v>
      </c>
      <c r="F1473" s="6">
        <v>18.03762</v>
      </c>
      <c r="G1473" s="2">
        <f t="shared" si="159"/>
        <v>23315.004085904904</v>
      </c>
      <c r="H1473" s="15">
        <v>420.54718400000002</v>
      </c>
      <c r="I1473" s="6">
        <v>16.963000000000001</v>
      </c>
      <c r="J1473" s="2">
        <f t="shared" si="160"/>
        <v>23956.493544773919</v>
      </c>
      <c r="K1473" s="15">
        <v>406.37400000000002</v>
      </c>
      <c r="L1473" s="88" t="s">
        <v>54</v>
      </c>
    </row>
    <row r="1474" spans="2:12">
      <c r="B1474" s="84" t="s">
        <v>55</v>
      </c>
      <c r="C1474" s="6"/>
      <c r="D1474" s="6"/>
      <c r="E1474" s="6"/>
      <c r="F1474" s="6"/>
      <c r="G1474" s="6"/>
      <c r="H1474" s="6"/>
      <c r="I1474" s="6"/>
      <c r="J1474" s="6"/>
      <c r="K1474" s="6"/>
      <c r="L1474" s="88" t="s">
        <v>56</v>
      </c>
    </row>
    <row r="1475" spans="2:12">
      <c r="B1475" s="84" t="s">
        <v>57</v>
      </c>
      <c r="C1475" s="6">
        <v>1E-3</v>
      </c>
      <c r="D1475" s="6">
        <f t="shared" si="158"/>
        <v>13000</v>
      </c>
      <c r="E1475" s="6">
        <v>1.2999999999999999E-2</v>
      </c>
      <c r="F1475" s="6">
        <v>1E-3</v>
      </c>
      <c r="G1475" s="6">
        <f t="shared" si="159"/>
        <v>13000</v>
      </c>
      <c r="H1475" s="6">
        <v>1.2999999999999999E-2</v>
      </c>
      <c r="I1475" s="6">
        <v>1E-3</v>
      </c>
      <c r="J1475" s="6">
        <f t="shared" si="160"/>
        <v>13000</v>
      </c>
      <c r="K1475" s="6">
        <v>1.2999999999999999E-2</v>
      </c>
      <c r="L1475" s="88" t="s">
        <v>58</v>
      </c>
    </row>
    <row r="1476" spans="2:12">
      <c r="B1476" s="84" t="s">
        <v>59</v>
      </c>
      <c r="C1476" s="6">
        <v>1.8</v>
      </c>
      <c r="D1476" s="2">
        <f t="shared" si="158"/>
        <v>18181.111111111109</v>
      </c>
      <c r="E1476" s="6">
        <v>32.725999999999999</v>
      </c>
      <c r="F1476" s="6">
        <v>2.589</v>
      </c>
      <c r="G1476" s="2">
        <f t="shared" si="159"/>
        <v>17645.036693704133</v>
      </c>
      <c r="H1476" s="15">
        <v>45.683</v>
      </c>
      <c r="I1476" s="6">
        <v>0.93700000000000006</v>
      </c>
      <c r="J1476" s="2">
        <f t="shared" si="160"/>
        <v>16667.022411953043</v>
      </c>
      <c r="K1476" s="15">
        <v>15.617000000000001</v>
      </c>
      <c r="L1476" s="88" t="s">
        <v>60</v>
      </c>
    </row>
    <row r="1477" spans="2:12">
      <c r="B1477" s="84" t="s">
        <v>61</v>
      </c>
      <c r="C1477" s="6">
        <v>7.56</v>
      </c>
      <c r="D1477" s="2">
        <f t="shared" si="158"/>
        <v>5330.6878306878307</v>
      </c>
      <c r="E1477" s="6">
        <v>40.299999999999997</v>
      </c>
      <c r="F1477" s="6">
        <v>8.1479999999999997</v>
      </c>
      <c r="G1477" s="2">
        <f t="shared" si="159"/>
        <v>5829.6514482081502</v>
      </c>
      <c r="H1477" s="15">
        <v>47.5</v>
      </c>
      <c r="I1477" s="6">
        <v>8.2294799999999988</v>
      </c>
      <c r="J1477" s="2">
        <f t="shared" si="160"/>
        <v>5806.5637197003953</v>
      </c>
      <c r="K1477" s="15">
        <v>47.784999999999997</v>
      </c>
      <c r="L1477" s="88" t="s">
        <v>62</v>
      </c>
    </row>
    <row r="1478" spans="2:12">
      <c r="B1478" s="84" t="s">
        <v>63</v>
      </c>
      <c r="C1478" s="6">
        <v>0.73699999999999999</v>
      </c>
      <c r="D1478" s="2">
        <f t="shared" si="158"/>
        <v>25755.766621438263</v>
      </c>
      <c r="E1478" s="6">
        <v>18.981999999999999</v>
      </c>
      <c r="F1478" s="6">
        <v>0.78800000000000003</v>
      </c>
      <c r="G1478" s="2">
        <f t="shared" si="159"/>
        <v>25961.92893401015</v>
      </c>
      <c r="H1478" s="15">
        <v>20.457999999999998</v>
      </c>
      <c r="I1478" s="6">
        <v>0.77</v>
      </c>
      <c r="J1478" s="2">
        <f t="shared" si="160"/>
        <v>25857.142857142859</v>
      </c>
      <c r="K1478" s="15">
        <v>19.91</v>
      </c>
      <c r="L1478" s="88" t="s">
        <v>64</v>
      </c>
    </row>
    <row r="1479" spans="2:12">
      <c r="B1479" s="84" t="s">
        <v>65</v>
      </c>
      <c r="C1479" s="6"/>
      <c r="D1479" s="2"/>
      <c r="E1479" s="6"/>
      <c r="F1479" s="6"/>
      <c r="G1479" s="2"/>
      <c r="H1479" s="15"/>
      <c r="I1479" s="6"/>
      <c r="J1479" s="2"/>
      <c r="K1479" s="15"/>
      <c r="L1479" s="88" t="s">
        <v>66</v>
      </c>
    </row>
    <row r="1480" spans="2:12">
      <c r="B1480" s="84" t="s">
        <v>67</v>
      </c>
      <c r="C1480" s="6">
        <v>3.25</v>
      </c>
      <c r="D1480" s="2">
        <f t="shared" si="158"/>
        <v>12000</v>
      </c>
      <c r="E1480" s="6">
        <v>39</v>
      </c>
      <c r="F1480" s="6">
        <v>0.45924999999999999</v>
      </c>
      <c r="G1480" s="2">
        <f t="shared" si="159"/>
        <v>6197.0604246053354</v>
      </c>
      <c r="H1480" s="15">
        <v>2.8460000000000001</v>
      </c>
      <c r="I1480" s="6">
        <v>0.29199999999999998</v>
      </c>
      <c r="J1480" s="2">
        <f t="shared" si="160"/>
        <v>5616.4383561643835</v>
      </c>
      <c r="K1480" s="15">
        <v>1.64</v>
      </c>
      <c r="L1480" s="88" t="s">
        <v>68</v>
      </c>
    </row>
    <row r="1481" spans="2:12">
      <c r="B1481" s="84" t="s">
        <v>69</v>
      </c>
      <c r="C1481" s="6">
        <v>0.12348000000000001</v>
      </c>
      <c r="D1481" s="2">
        <f t="shared" si="158"/>
        <v>12066.731454486557</v>
      </c>
      <c r="E1481" s="6">
        <v>1.49</v>
      </c>
      <c r="F1481" s="6">
        <v>0.24525</v>
      </c>
      <c r="G1481" s="2">
        <f t="shared" si="159"/>
        <v>12558.613659531091</v>
      </c>
      <c r="H1481" s="15">
        <v>3.08</v>
      </c>
      <c r="I1481" s="6">
        <v>0.53500000000000003</v>
      </c>
      <c r="J1481" s="2">
        <f t="shared" si="160"/>
        <v>30829.906542056073</v>
      </c>
      <c r="K1481" s="15">
        <v>16.494</v>
      </c>
      <c r="L1481" s="88" t="s">
        <v>70</v>
      </c>
    </row>
    <row r="1482" spans="2:12">
      <c r="B1482" s="84" t="s">
        <v>71</v>
      </c>
      <c r="C1482" s="6">
        <v>0.19700000000000001</v>
      </c>
      <c r="D1482" s="2">
        <f t="shared" si="158"/>
        <v>2598.4771573604062</v>
      </c>
      <c r="E1482" s="6">
        <v>0.51190000000000002</v>
      </c>
      <c r="F1482" s="6">
        <v>0.19900000000000001</v>
      </c>
      <c r="G1482" s="2">
        <f t="shared" si="159"/>
        <v>25854.271356783916</v>
      </c>
      <c r="H1482" s="15">
        <v>5.1449999999999996</v>
      </c>
      <c r="I1482" s="6">
        <v>0.20399999999999999</v>
      </c>
      <c r="J1482" s="2">
        <f t="shared" si="160"/>
        <v>25524.50980392157</v>
      </c>
      <c r="K1482" s="15">
        <v>5.2069999999999999</v>
      </c>
      <c r="L1482" s="88" t="s">
        <v>72</v>
      </c>
    </row>
    <row r="1483" spans="2:12">
      <c r="B1483" s="84" t="s">
        <v>73</v>
      </c>
      <c r="C1483" s="6">
        <v>0.01</v>
      </c>
      <c r="D1483" s="6">
        <f t="shared" si="158"/>
        <v>11799.999999999998</v>
      </c>
      <c r="E1483" s="6">
        <v>0.11799999999999999</v>
      </c>
      <c r="F1483" s="6">
        <v>7.0000000000000001E-3</v>
      </c>
      <c r="G1483" s="2">
        <f t="shared" si="159"/>
        <v>12000</v>
      </c>
      <c r="H1483" s="15">
        <v>8.4000000000000005E-2</v>
      </c>
      <c r="I1483" s="6">
        <v>8.0000000000000002E-3</v>
      </c>
      <c r="J1483" s="2">
        <f t="shared" si="160"/>
        <v>12500</v>
      </c>
      <c r="K1483" s="15">
        <v>0.1</v>
      </c>
      <c r="L1483" s="88" t="s">
        <v>74</v>
      </c>
    </row>
    <row r="1484" spans="2:12">
      <c r="B1484" s="84" t="s">
        <v>75</v>
      </c>
      <c r="C1484" s="6">
        <v>0.01</v>
      </c>
      <c r="D1484" s="2">
        <f t="shared" si="158"/>
        <v>36100</v>
      </c>
      <c r="E1484" s="6">
        <v>0.36099999999999999</v>
      </c>
      <c r="F1484" s="6">
        <v>6.0000000000000001E-3</v>
      </c>
      <c r="G1484" s="2">
        <f t="shared" si="159"/>
        <v>49333.333333333328</v>
      </c>
      <c r="H1484" s="15">
        <v>0.29599999999999999</v>
      </c>
      <c r="I1484" s="6">
        <v>1.2999999999999999E-2</v>
      </c>
      <c r="J1484" s="2">
        <f t="shared" si="160"/>
        <v>28846.153846153848</v>
      </c>
      <c r="K1484" s="15">
        <v>0.375</v>
      </c>
      <c r="L1484" s="88" t="s">
        <v>76</v>
      </c>
    </row>
    <row r="1485" spans="2:12">
      <c r="B1485" s="84" t="s">
        <v>77</v>
      </c>
      <c r="C1485" s="6">
        <v>0.41299999999999998</v>
      </c>
      <c r="D1485" s="2">
        <f t="shared" si="158"/>
        <v>6740.9200968523</v>
      </c>
      <c r="E1485" s="6">
        <v>2.7839999999999998</v>
      </c>
      <c r="F1485" s="6">
        <v>0.39</v>
      </c>
      <c r="G1485" s="2">
        <f t="shared" si="159"/>
        <v>23141.025641025641</v>
      </c>
      <c r="H1485" s="15">
        <v>9.0250000000000004</v>
      </c>
      <c r="I1485" s="6">
        <v>0.34300000000000003</v>
      </c>
      <c r="J1485" s="2">
        <f t="shared" si="160"/>
        <v>7801.749271137026</v>
      </c>
      <c r="K1485" s="15">
        <v>2.6760000000000002</v>
      </c>
      <c r="L1485" s="88" t="s">
        <v>78</v>
      </c>
    </row>
    <row r="1486" spans="2:12">
      <c r="B1486" s="84" t="s">
        <v>79</v>
      </c>
      <c r="C1486" s="6">
        <v>6.7130000000000001</v>
      </c>
      <c r="D1486" s="2">
        <f t="shared" si="158"/>
        <v>4097.7208401608823</v>
      </c>
      <c r="E1486" s="6">
        <v>27.507999999999999</v>
      </c>
      <c r="F1486" s="6">
        <v>6.7240000000000002</v>
      </c>
      <c r="G1486" s="2">
        <f t="shared" si="159"/>
        <v>4117.0434265318263</v>
      </c>
      <c r="H1486" s="15">
        <v>27.683</v>
      </c>
      <c r="I1486" s="6">
        <v>6.758</v>
      </c>
      <c r="J1486" s="2">
        <f t="shared" si="160"/>
        <v>4163.8058597218114</v>
      </c>
      <c r="K1486" s="15">
        <v>28.138999999999999</v>
      </c>
      <c r="L1486" s="88" t="s">
        <v>80</v>
      </c>
    </row>
    <row r="1487" spans="2:12">
      <c r="B1487" s="84" t="s">
        <v>81</v>
      </c>
      <c r="C1487" s="6">
        <v>7.08</v>
      </c>
      <c r="D1487" s="2">
        <f t="shared" si="158"/>
        <v>27111.864406779659</v>
      </c>
      <c r="E1487" s="6">
        <v>191.952</v>
      </c>
      <c r="F1487" s="6">
        <v>6.6740000000000004</v>
      </c>
      <c r="G1487" s="2">
        <f t="shared" si="159"/>
        <v>31007.641594246328</v>
      </c>
      <c r="H1487" s="15">
        <v>206.94499999999999</v>
      </c>
      <c r="I1487" s="6">
        <v>8.2010000000000005</v>
      </c>
      <c r="J1487" s="2">
        <f t="shared" si="160"/>
        <v>31057.55395683453</v>
      </c>
      <c r="K1487" s="15">
        <v>254.703</v>
      </c>
      <c r="L1487" s="88" t="s">
        <v>82</v>
      </c>
    </row>
    <row r="1488" spans="2:12">
      <c r="B1488" s="84" t="s">
        <v>83</v>
      </c>
      <c r="C1488" s="6">
        <v>15.177</v>
      </c>
      <c r="D1488" s="2">
        <f t="shared" si="158"/>
        <v>27270.079725901036</v>
      </c>
      <c r="E1488" s="6">
        <v>413.87799999999999</v>
      </c>
      <c r="F1488" s="6">
        <v>13.032999999999999</v>
      </c>
      <c r="G1488" s="2">
        <f t="shared" si="159"/>
        <v>30208.240619964705</v>
      </c>
      <c r="H1488" s="15">
        <v>393.70400000000001</v>
      </c>
      <c r="I1488" s="6">
        <v>14.081</v>
      </c>
      <c r="J1488" s="2">
        <f t="shared" si="160"/>
        <v>30973.297351040408</v>
      </c>
      <c r="K1488" s="15">
        <v>436.13499999999999</v>
      </c>
      <c r="L1488" s="88" t="s">
        <v>84</v>
      </c>
    </row>
    <row r="1489" spans="2:12">
      <c r="B1489" s="84" t="s">
        <v>85</v>
      </c>
      <c r="C1489" s="6"/>
      <c r="D1489" s="2"/>
      <c r="E1489" s="6"/>
      <c r="F1489" s="6"/>
      <c r="G1489" s="2"/>
      <c r="H1489" s="15"/>
      <c r="I1489" s="6"/>
      <c r="J1489" s="2"/>
      <c r="K1489" s="15"/>
      <c r="L1489" s="88" t="s">
        <v>86</v>
      </c>
    </row>
    <row r="1490" spans="2:12" ht="15" thickBot="1">
      <c r="B1490" s="85" t="s">
        <v>87</v>
      </c>
      <c r="C1490" s="16">
        <v>1.64</v>
      </c>
      <c r="D1490" s="2">
        <f t="shared" si="158"/>
        <v>10240.243902439026</v>
      </c>
      <c r="E1490" s="16">
        <v>16.794</v>
      </c>
      <c r="F1490" s="16">
        <v>1.631</v>
      </c>
      <c r="G1490" s="2">
        <f t="shared" si="159"/>
        <v>10262.41569589209</v>
      </c>
      <c r="H1490" s="17">
        <v>16.738</v>
      </c>
      <c r="I1490" s="16">
        <v>1.7150000000000001</v>
      </c>
      <c r="J1490" s="2">
        <f t="shared" si="160"/>
        <v>9041.3994169096204</v>
      </c>
      <c r="K1490" s="17">
        <v>15.506</v>
      </c>
      <c r="L1490" s="89" t="s">
        <v>88</v>
      </c>
    </row>
    <row r="1491" spans="2:12" ht="16.5" thickBot="1">
      <c r="B1491" s="86" t="s">
        <v>383</v>
      </c>
      <c r="C1491" s="90">
        <f>SUM(C1469:C1490)</f>
        <v>80.205224999999999</v>
      </c>
      <c r="D1491" s="90">
        <f t="shared" si="158"/>
        <v>18476.976356590236</v>
      </c>
      <c r="E1491" s="90">
        <f>SUM(E1469:E1490)</f>
        <v>1481.9500459999999</v>
      </c>
      <c r="F1491" s="90">
        <f>SUM(F1469:F1490)</f>
        <v>74.284119999999973</v>
      </c>
      <c r="G1491" s="90">
        <f t="shared" si="159"/>
        <v>19429.377153555841</v>
      </c>
      <c r="H1491" s="90">
        <f>SUM(H1469:H1490)</f>
        <v>1443.2941840000001</v>
      </c>
      <c r="I1491" s="90">
        <f>SUM(I1469:I1490)</f>
        <v>74.855480000000014</v>
      </c>
      <c r="J1491" s="90">
        <f t="shared" si="160"/>
        <v>20014.206040760138</v>
      </c>
      <c r="K1491" s="90">
        <f>SUM(K1469:K1490)</f>
        <v>1498.1730000000002</v>
      </c>
      <c r="L1491" s="86" t="s">
        <v>385</v>
      </c>
    </row>
    <row r="1492" spans="2:12" ht="16.5" thickBot="1">
      <c r="B1492" s="86" t="s">
        <v>384</v>
      </c>
      <c r="C1492" s="90">
        <v>1153.9010000000001</v>
      </c>
      <c r="D1492" s="90">
        <f t="shared" si="158"/>
        <v>35150.967024034115</v>
      </c>
      <c r="E1492" s="90">
        <v>40560.735999999997</v>
      </c>
      <c r="F1492" s="90">
        <v>1149.6579999999999</v>
      </c>
      <c r="G1492" s="90">
        <f t="shared" si="159"/>
        <v>36505.594707295568</v>
      </c>
      <c r="H1492" s="90">
        <v>41968.949000000001</v>
      </c>
      <c r="I1492" s="90">
        <v>1147.155</v>
      </c>
      <c r="J1492" s="90">
        <f t="shared" si="160"/>
        <v>37337.550723311149</v>
      </c>
      <c r="K1492" s="90">
        <v>42831.957999999999</v>
      </c>
      <c r="L1492" s="86" t="s">
        <v>382</v>
      </c>
    </row>
    <row r="1496" spans="2:12">
      <c r="B1496" s="59" t="s">
        <v>182</v>
      </c>
      <c r="L1496" s="59" t="s">
        <v>183</v>
      </c>
    </row>
    <row r="1497" spans="2:12">
      <c r="B1497" s="59" t="s">
        <v>251</v>
      </c>
      <c r="L1497" s="59" t="s">
        <v>476</v>
      </c>
    </row>
    <row r="1498" spans="2:12" ht="15" thickBot="1">
      <c r="B1498" s="59" t="s">
        <v>133</v>
      </c>
      <c r="L1498" s="59" t="s">
        <v>134</v>
      </c>
    </row>
    <row r="1499" spans="2:12" ht="15" thickBot="1">
      <c r="B1499" s="102" t="s">
        <v>43</v>
      </c>
      <c r="C1499" s="105">
        <v>2015</v>
      </c>
      <c r="D1499" s="106"/>
      <c r="E1499" s="107"/>
      <c r="F1499" s="105">
        <v>2016</v>
      </c>
      <c r="G1499" s="106"/>
      <c r="H1499" s="107"/>
      <c r="I1499" s="105">
        <v>2017</v>
      </c>
      <c r="J1499" s="106"/>
      <c r="K1499" s="107"/>
      <c r="L1499" s="108" t="s">
        <v>44</v>
      </c>
    </row>
    <row r="1500" spans="2:12">
      <c r="B1500" s="103"/>
      <c r="C1500" s="79" t="s">
        <v>8</v>
      </c>
      <c r="D1500" s="79" t="s">
        <v>9</v>
      </c>
      <c r="E1500" s="79" t="s">
        <v>10</v>
      </c>
      <c r="F1500" s="79" t="s">
        <v>8</v>
      </c>
      <c r="G1500" s="79" t="s">
        <v>9</v>
      </c>
      <c r="H1500" s="80" t="s">
        <v>10</v>
      </c>
      <c r="I1500" s="79" t="s">
        <v>8</v>
      </c>
      <c r="J1500" s="79" t="s">
        <v>9</v>
      </c>
      <c r="K1500" s="80" t="s">
        <v>10</v>
      </c>
      <c r="L1500" s="109"/>
    </row>
    <row r="1501" spans="2:12" ht="15" thickBot="1">
      <c r="B1501" s="104"/>
      <c r="C1501" s="81" t="s">
        <v>11</v>
      </c>
      <c r="D1501" s="81" t="s">
        <v>12</v>
      </c>
      <c r="E1501" s="81" t="s">
        <v>13</v>
      </c>
      <c r="F1501" s="81" t="s">
        <v>11</v>
      </c>
      <c r="G1501" s="81" t="s">
        <v>12</v>
      </c>
      <c r="H1501" s="82" t="s">
        <v>13</v>
      </c>
      <c r="I1501" s="81" t="s">
        <v>11</v>
      </c>
      <c r="J1501" s="81" t="s">
        <v>12</v>
      </c>
      <c r="K1501" s="82" t="s">
        <v>13</v>
      </c>
      <c r="L1501" s="110"/>
    </row>
    <row r="1502" spans="2:12">
      <c r="B1502" s="83" t="s">
        <v>45</v>
      </c>
      <c r="C1502" s="5">
        <v>0.43290000000000006</v>
      </c>
      <c r="D1502" s="2">
        <f t="shared" ref="D1502:D1525" si="161">E1502/C1502*1000</f>
        <v>20030.030030030026</v>
      </c>
      <c r="E1502" s="5">
        <v>8.6709999999999994</v>
      </c>
      <c r="F1502" s="5">
        <v>0.65</v>
      </c>
      <c r="G1502" s="2">
        <f t="shared" ref="G1502:G1525" si="162">H1502/F1502*1000</f>
        <v>9261.538461538461</v>
      </c>
      <c r="H1502" s="14">
        <v>6.02</v>
      </c>
      <c r="I1502" s="5">
        <v>1.365</v>
      </c>
      <c r="J1502" s="2">
        <f t="shared" ref="J1502:J1525" si="163">K1502/I1502*1000</f>
        <v>4630.0366300366304</v>
      </c>
      <c r="K1502" s="1">
        <v>6.32</v>
      </c>
      <c r="L1502" s="87" t="s">
        <v>46</v>
      </c>
    </row>
    <row r="1503" spans="2:12">
      <c r="B1503" s="84" t="s">
        <v>47</v>
      </c>
      <c r="C1503" s="6"/>
      <c r="D1503" s="2"/>
      <c r="E1503" s="6"/>
      <c r="F1503" s="6"/>
      <c r="G1503" s="2"/>
      <c r="H1503" s="15"/>
      <c r="I1503" s="6"/>
      <c r="J1503" s="2"/>
      <c r="K1503" s="15"/>
      <c r="L1503" s="88" t="s">
        <v>48</v>
      </c>
    </row>
    <row r="1504" spans="2:12">
      <c r="B1504" s="84" t="s">
        <v>49</v>
      </c>
      <c r="C1504" s="6"/>
      <c r="D1504" s="2"/>
      <c r="E1504" s="6"/>
      <c r="F1504" s="6"/>
      <c r="G1504" s="2"/>
      <c r="H1504" s="15"/>
      <c r="I1504" s="15"/>
      <c r="J1504" s="2"/>
      <c r="K1504" s="15"/>
      <c r="L1504" s="88" t="s">
        <v>50</v>
      </c>
    </row>
    <row r="1505" spans="2:12">
      <c r="B1505" s="84" t="s">
        <v>51</v>
      </c>
      <c r="C1505" s="6">
        <v>2.3039999999999998</v>
      </c>
      <c r="D1505" s="2">
        <f t="shared" si="161"/>
        <v>11275.173611111113</v>
      </c>
      <c r="E1505" s="6">
        <v>25.978000000000002</v>
      </c>
      <c r="F1505" s="6">
        <v>2.7890000000000001</v>
      </c>
      <c r="G1505" s="2">
        <f t="shared" si="162"/>
        <v>9539.9784869128707</v>
      </c>
      <c r="H1505" s="15">
        <v>26.606999999999999</v>
      </c>
      <c r="I1505" s="6">
        <v>2.673</v>
      </c>
      <c r="J1505" s="2">
        <f t="shared" si="163"/>
        <v>10285.447063224839</v>
      </c>
      <c r="K1505" s="15">
        <v>27.492999999999999</v>
      </c>
      <c r="L1505" s="88" t="s">
        <v>52</v>
      </c>
    </row>
    <row r="1506" spans="2:12">
      <c r="B1506" s="84" t="s">
        <v>53</v>
      </c>
      <c r="C1506" s="6">
        <v>10.022114999999999</v>
      </c>
      <c r="D1506" s="2">
        <f t="shared" si="161"/>
        <v>10976.390711940545</v>
      </c>
      <c r="E1506" s="6">
        <v>110.00664999999999</v>
      </c>
      <c r="F1506" s="6">
        <v>9.4451999999999998</v>
      </c>
      <c r="G1506" s="2">
        <f t="shared" si="162"/>
        <v>10971.350527251938</v>
      </c>
      <c r="H1506" s="15">
        <v>103.6266</v>
      </c>
      <c r="I1506" s="6">
        <v>9.9120000000000008</v>
      </c>
      <c r="J1506" s="2">
        <f t="shared" si="163"/>
        <v>12457.122679580305</v>
      </c>
      <c r="K1506" s="15">
        <v>123.47499999999999</v>
      </c>
      <c r="L1506" s="88" t="s">
        <v>54</v>
      </c>
    </row>
    <row r="1507" spans="2:12">
      <c r="B1507" s="84" t="s">
        <v>55</v>
      </c>
      <c r="C1507" s="6"/>
      <c r="D1507" s="6"/>
      <c r="E1507" s="6"/>
      <c r="F1507" s="6"/>
      <c r="G1507" s="6"/>
      <c r="H1507" s="6"/>
      <c r="I1507" s="6"/>
      <c r="J1507" s="6"/>
      <c r="K1507" s="6"/>
      <c r="L1507" s="88" t="s">
        <v>56</v>
      </c>
    </row>
    <row r="1508" spans="2:12">
      <c r="B1508" s="84" t="s">
        <v>57</v>
      </c>
      <c r="C1508" s="6"/>
      <c r="D1508" s="6"/>
      <c r="E1508" s="6"/>
      <c r="F1508" s="6"/>
      <c r="G1508" s="6"/>
      <c r="H1508" s="6"/>
      <c r="I1508" s="6"/>
      <c r="J1508" s="6"/>
      <c r="K1508" s="6"/>
      <c r="L1508" s="88" t="s">
        <v>58</v>
      </c>
    </row>
    <row r="1509" spans="2:12">
      <c r="B1509" s="84" t="s">
        <v>59</v>
      </c>
      <c r="C1509" s="6"/>
      <c r="D1509" s="2"/>
      <c r="E1509" s="6"/>
      <c r="F1509" s="6"/>
      <c r="G1509" s="2"/>
      <c r="H1509" s="15"/>
      <c r="I1509" s="6"/>
      <c r="J1509" s="2"/>
      <c r="K1509" s="15"/>
      <c r="L1509" s="88" t="s">
        <v>60</v>
      </c>
    </row>
    <row r="1510" spans="2:12">
      <c r="B1510" s="84" t="s">
        <v>61</v>
      </c>
      <c r="C1510" s="6">
        <v>6.3</v>
      </c>
      <c r="D1510" s="2">
        <f t="shared" si="161"/>
        <v>7142.8571428571431</v>
      </c>
      <c r="E1510" s="6">
        <v>45</v>
      </c>
      <c r="F1510" s="6">
        <v>6.4260000000000002</v>
      </c>
      <c r="G1510" s="2">
        <f t="shared" si="162"/>
        <v>7142.8571428571422</v>
      </c>
      <c r="H1510" s="15">
        <v>45.9</v>
      </c>
      <c r="I1510" s="6">
        <v>6.4452779999999992</v>
      </c>
      <c r="J1510" s="2">
        <f t="shared" si="163"/>
        <v>7149.9786355220058</v>
      </c>
      <c r="K1510" s="15">
        <v>46.083599999999997</v>
      </c>
      <c r="L1510" s="88" t="s">
        <v>62</v>
      </c>
    </row>
    <row r="1511" spans="2:12">
      <c r="B1511" s="84" t="s">
        <v>63</v>
      </c>
      <c r="C1511" s="6">
        <v>3.8109999999999999</v>
      </c>
      <c r="D1511" s="2">
        <f t="shared" si="161"/>
        <v>7015.481500918394</v>
      </c>
      <c r="E1511" s="6">
        <v>26.736000000000001</v>
      </c>
      <c r="F1511" s="6">
        <v>2.3140000000000001</v>
      </c>
      <c r="G1511" s="2">
        <f t="shared" si="162"/>
        <v>8942.9559204840098</v>
      </c>
      <c r="H1511" s="15">
        <v>20.693999999999999</v>
      </c>
      <c r="I1511" s="6">
        <v>0.99399999999999999</v>
      </c>
      <c r="J1511" s="2">
        <f t="shared" si="163"/>
        <v>9830.9859154929582</v>
      </c>
      <c r="K1511" s="15">
        <v>9.7720000000000002</v>
      </c>
      <c r="L1511" s="88" t="s">
        <v>64</v>
      </c>
    </row>
    <row r="1512" spans="2:12">
      <c r="B1512" s="84" t="s">
        <v>65</v>
      </c>
      <c r="C1512" s="6"/>
      <c r="D1512" s="2"/>
      <c r="E1512" s="6"/>
      <c r="F1512" s="6"/>
      <c r="G1512" s="2"/>
      <c r="H1512" s="15"/>
      <c r="I1512" s="6"/>
      <c r="J1512" s="2"/>
      <c r="K1512" s="15"/>
      <c r="L1512" s="88" t="s">
        <v>66</v>
      </c>
    </row>
    <row r="1513" spans="2:12">
      <c r="B1513" s="84" t="s">
        <v>67</v>
      </c>
      <c r="C1513" s="6">
        <v>0.55000000000000004</v>
      </c>
      <c r="D1513" s="2">
        <f t="shared" si="161"/>
        <v>5878.181818181818</v>
      </c>
      <c r="E1513" s="6">
        <v>3.2330000000000001</v>
      </c>
      <c r="F1513" s="6">
        <v>0.53500000000000003</v>
      </c>
      <c r="G1513" s="2">
        <f t="shared" si="162"/>
        <v>5158.8785046728972</v>
      </c>
      <c r="H1513" s="15">
        <v>2.76</v>
      </c>
      <c r="I1513" s="6">
        <v>0.40100000000000002</v>
      </c>
      <c r="J1513" s="2">
        <f t="shared" si="163"/>
        <v>4301.7456359102243</v>
      </c>
      <c r="K1513" s="15">
        <v>1.7250000000000001</v>
      </c>
      <c r="L1513" s="88" t="s">
        <v>68</v>
      </c>
    </row>
    <row r="1514" spans="2:12">
      <c r="B1514" s="84" t="s">
        <v>69</v>
      </c>
      <c r="C1514" s="6">
        <v>0.18729999999999999</v>
      </c>
      <c r="D1514" s="2">
        <f t="shared" si="161"/>
        <v>8734.6502936465567</v>
      </c>
      <c r="E1514" s="6">
        <v>1.6359999999999999</v>
      </c>
      <c r="F1514" s="6">
        <v>0.17645</v>
      </c>
      <c r="G1514" s="2">
        <f t="shared" si="162"/>
        <v>9067.7245678662512</v>
      </c>
      <c r="H1514" s="15">
        <v>1.6</v>
      </c>
      <c r="I1514" s="6">
        <v>0.183</v>
      </c>
      <c r="J1514" s="2">
        <f t="shared" si="163"/>
        <v>15928.961748633879</v>
      </c>
      <c r="K1514" s="15">
        <v>2.915</v>
      </c>
      <c r="L1514" s="88" t="s">
        <v>70</v>
      </c>
    </row>
    <row r="1515" spans="2:12">
      <c r="B1515" s="84" t="s">
        <v>71</v>
      </c>
      <c r="C1515" s="6">
        <v>8.0699999999999994E-2</v>
      </c>
      <c r="D1515" s="2">
        <f t="shared" si="161"/>
        <v>19601.610904584883</v>
      </c>
      <c r="E1515" s="6">
        <v>1.58185</v>
      </c>
      <c r="F1515" s="6">
        <v>0.1166</v>
      </c>
      <c r="G1515" s="2">
        <f t="shared" si="162"/>
        <v>17454.545454545456</v>
      </c>
      <c r="H1515" s="15">
        <v>2.0352000000000001</v>
      </c>
      <c r="I1515" s="6">
        <v>0.10100000000000001</v>
      </c>
      <c r="J1515" s="2">
        <f t="shared" si="163"/>
        <v>10405.940594059406</v>
      </c>
      <c r="K1515" s="15">
        <v>1.0509999999999999</v>
      </c>
      <c r="L1515" s="88" t="s">
        <v>72</v>
      </c>
    </row>
    <row r="1516" spans="2:12">
      <c r="B1516" s="84" t="s">
        <v>73</v>
      </c>
      <c r="C1516" s="6"/>
      <c r="D1516" s="6"/>
      <c r="E1516" s="6"/>
      <c r="F1516" s="6"/>
      <c r="G1516" s="2"/>
      <c r="H1516" s="15"/>
      <c r="I1516" s="6"/>
      <c r="J1516" s="2"/>
      <c r="K1516" s="15"/>
      <c r="L1516" s="88" t="s">
        <v>74</v>
      </c>
    </row>
    <row r="1517" spans="2:12">
      <c r="B1517" s="84" t="s">
        <v>75</v>
      </c>
      <c r="C1517" s="6">
        <v>8.0000000000000002E-3</v>
      </c>
      <c r="D1517" s="2">
        <f t="shared" si="161"/>
        <v>19250</v>
      </c>
      <c r="E1517" s="6">
        <v>0.154</v>
      </c>
      <c r="F1517" s="6">
        <v>1.2999999999999999E-2</v>
      </c>
      <c r="G1517" s="2">
        <f t="shared" si="162"/>
        <v>18153.846153846152</v>
      </c>
      <c r="H1517" s="15">
        <v>0.23599999999999999</v>
      </c>
      <c r="I1517" s="6">
        <v>2.5000000000000001E-2</v>
      </c>
      <c r="J1517" s="2">
        <f t="shared" si="163"/>
        <v>11200.000000000002</v>
      </c>
      <c r="K1517" s="15">
        <v>0.28000000000000003</v>
      </c>
      <c r="L1517" s="88" t="s">
        <v>76</v>
      </c>
    </row>
    <row r="1518" spans="2:12">
      <c r="B1518" s="84" t="s">
        <v>77</v>
      </c>
      <c r="C1518" s="6">
        <v>0.34</v>
      </c>
      <c r="D1518" s="2">
        <f t="shared" si="161"/>
        <v>9147.0588235294108</v>
      </c>
      <c r="E1518" s="6">
        <v>3.11</v>
      </c>
      <c r="F1518" s="6">
        <v>9.5000000000000001E-2</v>
      </c>
      <c r="G1518" s="2">
        <f t="shared" si="162"/>
        <v>11431.578947368422</v>
      </c>
      <c r="H1518" s="15">
        <v>1.0860000000000001</v>
      </c>
      <c r="I1518" s="6">
        <v>0.316</v>
      </c>
      <c r="J1518" s="2">
        <f t="shared" si="163"/>
        <v>7110.7594936708856</v>
      </c>
      <c r="K1518" s="15">
        <v>2.2469999999999999</v>
      </c>
      <c r="L1518" s="88" t="s">
        <v>78</v>
      </c>
    </row>
    <row r="1519" spans="2:12">
      <c r="B1519" s="84" t="s">
        <v>79</v>
      </c>
      <c r="C1519" s="6">
        <v>0.78300000000000003</v>
      </c>
      <c r="D1519" s="2">
        <f t="shared" si="161"/>
        <v>5786.717752234993</v>
      </c>
      <c r="E1519" s="6">
        <v>4.5309999999999997</v>
      </c>
      <c r="F1519" s="6">
        <v>0.79</v>
      </c>
      <c r="G1519" s="2">
        <f t="shared" si="162"/>
        <v>5777.2151898734173</v>
      </c>
      <c r="H1519" s="15">
        <v>4.5640000000000001</v>
      </c>
      <c r="I1519" s="6">
        <v>0.79400000000000004</v>
      </c>
      <c r="J1519" s="2">
        <f t="shared" si="163"/>
        <v>5775.8186397984891</v>
      </c>
      <c r="K1519" s="15">
        <v>4.5860000000000003</v>
      </c>
      <c r="L1519" s="88" t="s">
        <v>80</v>
      </c>
    </row>
    <row r="1520" spans="2:12">
      <c r="B1520" s="84" t="s">
        <v>81</v>
      </c>
      <c r="C1520" s="6">
        <v>12.583620000000002</v>
      </c>
      <c r="D1520" s="2">
        <f t="shared" si="161"/>
        <v>23116.877337363967</v>
      </c>
      <c r="E1520" s="6">
        <v>290.89400000000001</v>
      </c>
      <c r="F1520" s="6">
        <v>12.875</v>
      </c>
      <c r="G1520" s="2">
        <f t="shared" si="162"/>
        <v>20871.067961165045</v>
      </c>
      <c r="H1520" s="15">
        <v>268.71499999999997</v>
      </c>
      <c r="I1520" s="6">
        <v>13.022</v>
      </c>
      <c r="J1520" s="2">
        <f t="shared" si="163"/>
        <v>21987.71310090616</v>
      </c>
      <c r="K1520" s="15">
        <v>286.32400000000001</v>
      </c>
      <c r="L1520" s="88" t="s">
        <v>82</v>
      </c>
    </row>
    <row r="1521" spans="2:12">
      <c r="B1521" s="84" t="s">
        <v>83</v>
      </c>
      <c r="C1521" s="6">
        <v>1.202</v>
      </c>
      <c r="D1521" s="2">
        <f t="shared" si="161"/>
        <v>6153.9101497504162</v>
      </c>
      <c r="E1521" s="6">
        <v>7.3970000000000002</v>
      </c>
      <c r="F1521" s="6">
        <v>1.179</v>
      </c>
      <c r="G1521" s="2">
        <f t="shared" si="162"/>
        <v>10654.792196776929</v>
      </c>
      <c r="H1521" s="15">
        <v>12.561999999999999</v>
      </c>
      <c r="I1521" s="6">
        <v>1.3109999999999999</v>
      </c>
      <c r="J1521" s="2">
        <f t="shared" si="163"/>
        <v>10419.527078565981</v>
      </c>
      <c r="K1521" s="15">
        <v>13.66</v>
      </c>
      <c r="L1521" s="88" t="s">
        <v>84</v>
      </c>
    </row>
    <row r="1522" spans="2:12">
      <c r="B1522" s="84" t="s">
        <v>85</v>
      </c>
      <c r="C1522" s="6"/>
      <c r="D1522" s="2"/>
      <c r="E1522" s="6"/>
      <c r="F1522" s="6"/>
      <c r="G1522" s="2"/>
      <c r="H1522" s="15"/>
      <c r="I1522" s="6"/>
      <c r="J1522" s="2"/>
      <c r="K1522" s="15"/>
      <c r="L1522" s="88" t="s">
        <v>86</v>
      </c>
    </row>
    <row r="1523" spans="2:12" ht="15" thickBot="1">
      <c r="B1523" s="85" t="s">
        <v>87</v>
      </c>
      <c r="C1523" s="16">
        <v>0.45200000000000001</v>
      </c>
      <c r="D1523" s="2">
        <f t="shared" si="161"/>
        <v>7719.0265486725657</v>
      </c>
      <c r="E1523" s="16">
        <v>3.4889999999999999</v>
      </c>
      <c r="F1523" s="16">
        <v>0.38100000000000001</v>
      </c>
      <c r="G1523" s="2">
        <f t="shared" si="162"/>
        <v>8677.1653543307093</v>
      </c>
      <c r="H1523" s="17">
        <v>3.306</v>
      </c>
      <c r="I1523" s="16">
        <v>0.435</v>
      </c>
      <c r="J1523" s="2">
        <f t="shared" si="163"/>
        <v>7487.3563218390809</v>
      </c>
      <c r="K1523" s="17">
        <v>3.2570000000000001</v>
      </c>
      <c r="L1523" s="89" t="s">
        <v>88</v>
      </c>
    </row>
    <row r="1524" spans="2:12" ht="16.5" thickBot="1">
      <c r="B1524" s="86" t="s">
        <v>383</v>
      </c>
      <c r="C1524" s="90">
        <f>SUM(C1502:C1523)</f>
        <v>39.056635</v>
      </c>
      <c r="D1524" s="90">
        <f t="shared" si="161"/>
        <v>13631.93475321159</v>
      </c>
      <c r="E1524" s="90">
        <f>SUM(E1502:E1523)</f>
        <v>532.41750000000013</v>
      </c>
      <c r="F1524" s="90">
        <f>SUM(F1502:F1523)</f>
        <v>37.785250000000005</v>
      </c>
      <c r="G1524" s="90">
        <f t="shared" si="162"/>
        <v>13225.049457129433</v>
      </c>
      <c r="H1524" s="90">
        <f>SUM(H1502:H1523)</f>
        <v>499.71179999999998</v>
      </c>
      <c r="I1524" s="90">
        <f>SUM(I1502:I1523)</f>
        <v>37.977277999999998</v>
      </c>
      <c r="J1524" s="90">
        <f t="shared" si="163"/>
        <v>13934.347796069007</v>
      </c>
      <c r="K1524" s="90">
        <f>SUM(K1502:K1523)</f>
        <v>529.18859999999995</v>
      </c>
      <c r="L1524" s="86" t="s">
        <v>385</v>
      </c>
    </row>
    <row r="1525" spans="2:12" ht="16.5" thickBot="1">
      <c r="B1525" s="86" t="s">
        <v>384</v>
      </c>
      <c r="C1525" s="90">
        <v>1500.1869999999999</v>
      </c>
      <c r="D1525" s="90">
        <f t="shared" si="161"/>
        <v>18001.282506780823</v>
      </c>
      <c r="E1525" s="90">
        <v>27005.29</v>
      </c>
      <c r="F1525" s="90">
        <v>1517.8910000000001</v>
      </c>
      <c r="G1525" s="90">
        <f t="shared" si="162"/>
        <v>17953.372804766612</v>
      </c>
      <c r="H1525" s="90">
        <v>27251.262999999999</v>
      </c>
      <c r="I1525" s="90">
        <v>1577.779</v>
      </c>
      <c r="J1525" s="90">
        <f t="shared" si="163"/>
        <v>17850.443566557798</v>
      </c>
      <c r="K1525" s="90">
        <v>28164.055</v>
      </c>
      <c r="L1525" s="86" t="s">
        <v>382</v>
      </c>
    </row>
    <row r="1529" spans="2:12">
      <c r="B1529" s="59" t="s">
        <v>185</v>
      </c>
      <c r="L1529" s="59" t="s">
        <v>186</v>
      </c>
    </row>
    <row r="1530" spans="2:12">
      <c r="B1530" s="59" t="s">
        <v>254</v>
      </c>
      <c r="L1530" s="59" t="s">
        <v>255</v>
      </c>
    </row>
    <row r="1531" spans="2:12" ht="15" thickBot="1">
      <c r="B1531" s="59" t="s">
        <v>133</v>
      </c>
      <c r="L1531" s="59" t="s">
        <v>134</v>
      </c>
    </row>
    <row r="1532" spans="2:12" ht="15" thickBot="1">
      <c r="B1532" s="102" t="s">
        <v>43</v>
      </c>
      <c r="C1532" s="105">
        <v>2015</v>
      </c>
      <c r="D1532" s="106"/>
      <c r="E1532" s="107"/>
      <c r="F1532" s="105">
        <v>2016</v>
      </c>
      <c r="G1532" s="106"/>
      <c r="H1532" s="107"/>
      <c r="I1532" s="105">
        <v>2017</v>
      </c>
      <c r="J1532" s="106"/>
      <c r="K1532" s="107"/>
      <c r="L1532" s="108" t="s">
        <v>44</v>
      </c>
    </row>
    <row r="1533" spans="2:12">
      <c r="B1533" s="103"/>
      <c r="C1533" s="79" t="s">
        <v>8</v>
      </c>
      <c r="D1533" s="79" t="s">
        <v>9</v>
      </c>
      <c r="E1533" s="79" t="s">
        <v>10</v>
      </c>
      <c r="F1533" s="79" t="s">
        <v>8</v>
      </c>
      <c r="G1533" s="79" t="s">
        <v>9</v>
      </c>
      <c r="H1533" s="80" t="s">
        <v>10</v>
      </c>
      <c r="I1533" s="79" t="s">
        <v>8</v>
      </c>
      <c r="J1533" s="79" t="s">
        <v>9</v>
      </c>
      <c r="K1533" s="80" t="s">
        <v>10</v>
      </c>
      <c r="L1533" s="109"/>
    </row>
    <row r="1534" spans="2:12" ht="15" thickBot="1">
      <c r="B1534" s="104"/>
      <c r="C1534" s="81" t="s">
        <v>11</v>
      </c>
      <c r="D1534" s="81" t="s">
        <v>12</v>
      </c>
      <c r="E1534" s="81" t="s">
        <v>13</v>
      </c>
      <c r="F1534" s="81" t="s">
        <v>11</v>
      </c>
      <c r="G1534" s="81" t="s">
        <v>12</v>
      </c>
      <c r="H1534" s="82" t="s">
        <v>13</v>
      </c>
      <c r="I1534" s="81" t="s">
        <v>11</v>
      </c>
      <c r="J1534" s="81" t="s">
        <v>12</v>
      </c>
      <c r="K1534" s="82" t="s">
        <v>13</v>
      </c>
      <c r="L1534" s="110"/>
    </row>
    <row r="1535" spans="2:12">
      <c r="B1535" s="83" t="s">
        <v>45</v>
      </c>
      <c r="C1535" s="5">
        <v>2.6779999999999999</v>
      </c>
      <c r="D1535" s="2">
        <f t="shared" ref="D1535:D1557" si="164">E1535/C1535*1000</f>
        <v>5878.461538461539</v>
      </c>
      <c r="E1535" s="5">
        <v>15.742520000000001</v>
      </c>
      <c r="F1535" s="5">
        <v>2.4710999999999999</v>
      </c>
      <c r="G1535" s="2">
        <f t="shared" ref="G1535:G1557" si="165">H1535/F1535*1000</f>
        <v>5900</v>
      </c>
      <c r="H1535" s="14">
        <v>14.57949</v>
      </c>
      <c r="I1535" s="5">
        <v>2.4710999999999999</v>
      </c>
      <c r="J1535" s="2">
        <f t="shared" ref="J1535" si="166">K1535/I1535*1000</f>
        <v>5900</v>
      </c>
      <c r="K1535" s="14">
        <v>14.57949</v>
      </c>
      <c r="L1535" s="87" t="s">
        <v>46</v>
      </c>
    </row>
    <row r="1536" spans="2:12">
      <c r="B1536" s="84" t="s">
        <v>47</v>
      </c>
      <c r="C1536" s="6"/>
      <c r="D1536" s="2"/>
      <c r="E1536" s="6"/>
      <c r="F1536" s="6"/>
      <c r="G1536" s="2"/>
      <c r="H1536" s="15"/>
      <c r="I1536" s="6"/>
      <c r="J1536" s="2"/>
      <c r="K1536" s="15"/>
      <c r="L1536" s="88" t="s">
        <v>48</v>
      </c>
    </row>
    <row r="1537" spans="2:12">
      <c r="B1537" s="84" t="s">
        <v>49</v>
      </c>
      <c r="C1537" s="6"/>
      <c r="D1537" s="2"/>
      <c r="E1537" s="6"/>
      <c r="F1537" s="6"/>
      <c r="G1537" s="2"/>
      <c r="H1537" s="15"/>
      <c r="I1537" s="15"/>
      <c r="J1537" s="2"/>
      <c r="K1537" s="15"/>
      <c r="L1537" s="88" t="s">
        <v>50</v>
      </c>
    </row>
    <row r="1538" spans="2:12">
      <c r="B1538" s="84" t="s">
        <v>51</v>
      </c>
      <c r="C1538" s="6">
        <v>5.7</v>
      </c>
      <c r="D1538" s="2">
        <f t="shared" si="164"/>
        <v>13800</v>
      </c>
      <c r="E1538" s="6">
        <v>78.660000000000011</v>
      </c>
      <c r="F1538" s="6">
        <v>5.99</v>
      </c>
      <c r="G1538" s="2">
        <f t="shared" si="165"/>
        <v>13794.657762938228</v>
      </c>
      <c r="H1538" s="15">
        <v>82.63</v>
      </c>
      <c r="I1538" s="6">
        <v>5.99</v>
      </c>
      <c r="J1538" s="2">
        <f t="shared" ref="J1538" si="167">K1538/I1538*1000</f>
        <v>13794.657762938228</v>
      </c>
      <c r="K1538" s="15">
        <v>82.63</v>
      </c>
      <c r="L1538" s="88" t="s">
        <v>52</v>
      </c>
    </row>
    <row r="1539" spans="2:12">
      <c r="B1539" s="84" t="s">
        <v>53</v>
      </c>
      <c r="C1539" s="6">
        <v>30.055012999999999</v>
      </c>
      <c r="D1539" s="2">
        <f t="shared" si="164"/>
        <v>8302.6856451534404</v>
      </c>
      <c r="E1539" s="6">
        <v>249.53732500000001</v>
      </c>
      <c r="F1539" s="6">
        <v>32.407130000000002</v>
      </c>
      <c r="G1539" s="2">
        <f t="shared" si="165"/>
        <v>8430.3214755518293</v>
      </c>
      <c r="H1539" s="15">
        <v>273.20252399999998</v>
      </c>
      <c r="I1539" s="6">
        <v>30.482929999999982</v>
      </c>
      <c r="J1539" s="2">
        <f t="shared" ref="J1539:J1557" si="168">K1539/I1539*1000</f>
        <v>8430.3247752102616</v>
      </c>
      <c r="K1539" s="15">
        <v>256.98099999999999</v>
      </c>
      <c r="L1539" s="88" t="s">
        <v>54</v>
      </c>
    </row>
    <row r="1540" spans="2:12">
      <c r="B1540" s="84" t="s">
        <v>55</v>
      </c>
      <c r="C1540" s="6"/>
      <c r="D1540" s="6"/>
      <c r="E1540" s="6"/>
      <c r="F1540" s="6"/>
      <c r="G1540" s="6"/>
      <c r="H1540" s="6"/>
      <c r="I1540" s="6"/>
      <c r="J1540" s="6"/>
      <c r="K1540" s="6"/>
      <c r="L1540" s="88" t="s">
        <v>56</v>
      </c>
    </row>
    <row r="1541" spans="2:12">
      <c r="B1541" s="84" t="s">
        <v>57</v>
      </c>
      <c r="C1541" s="6">
        <v>0.315</v>
      </c>
      <c r="D1541" s="6">
        <f t="shared" si="164"/>
        <v>1806.349206349206</v>
      </c>
      <c r="E1541" s="6">
        <v>0.56899999999999995</v>
      </c>
      <c r="F1541" s="6">
        <v>0.317</v>
      </c>
      <c r="G1541" s="6">
        <f t="shared" si="165"/>
        <v>1861.198738170347</v>
      </c>
      <c r="H1541" s="6">
        <v>0.59</v>
      </c>
      <c r="I1541" s="6">
        <v>0.317</v>
      </c>
      <c r="J1541" s="6">
        <f t="shared" si="168"/>
        <v>1861.198738170347</v>
      </c>
      <c r="K1541" s="6">
        <v>0.59</v>
      </c>
      <c r="L1541" s="88" t="s">
        <v>58</v>
      </c>
    </row>
    <row r="1542" spans="2:12">
      <c r="B1542" s="84" t="s">
        <v>59</v>
      </c>
      <c r="C1542" s="6"/>
      <c r="D1542" s="2"/>
      <c r="E1542" s="6"/>
      <c r="F1542" s="6"/>
      <c r="G1542" s="2"/>
      <c r="H1542" s="15"/>
      <c r="I1542" s="6"/>
      <c r="J1542" s="2"/>
      <c r="K1542" s="15"/>
      <c r="L1542" s="88" t="s">
        <v>60</v>
      </c>
    </row>
    <row r="1543" spans="2:12">
      <c r="B1543" s="84" t="s">
        <v>61</v>
      </c>
      <c r="C1543" s="6">
        <v>5.1587623499999999</v>
      </c>
      <c r="D1543" s="2">
        <f t="shared" si="164"/>
        <v>7421.7316872524661</v>
      </c>
      <c r="E1543" s="6">
        <v>38.286949999999997</v>
      </c>
      <c r="F1543" s="6">
        <v>5.1457497000000005</v>
      </c>
      <c r="G1543" s="2">
        <f t="shared" si="165"/>
        <v>7416.4120341881362</v>
      </c>
      <c r="H1543" s="15">
        <v>38.162999999999997</v>
      </c>
      <c r="I1543" s="6">
        <v>5.1717749999999993</v>
      </c>
      <c r="J1543" s="2">
        <f t="shared" si="168"/>
        <v>7427.0245708678358</v>
      </c>
      <c r="K1543" s="15">
        <v>38.410899999999998</v>
      </c>
      <c r="L1543" s="88" t="s">
        <v>62</v>
      </c>
    </row>
    <row r="1544" spans="2:12">
      <c r="B1544" s="84" t="s">
        <v>63</v>
      </c>
      <c r="C1544" s="6">
        <v>4.375</v>
      </c>
      <c r="D1544" s="2">
        <f t="shared" si="164"/>
        <v>8132.1142857142859</v>
      </c>
      <c r="E1544" s="6">
        <v>35.578000000000003</v>
      </c>
      <c r="F1544" s="6">
        <v>4.76</v>
      </c>
      <c r="G1544" s="2">
        <f t="shared" si="165"/>
        <v>8459.2436974789907</v>
      </c>
      <c r="H1544" s="15">
        <v>40.265999999999998</v>
      </c>
      <c r="I1544" s="6">
        <v>4.76</v>
      </c>
      <c r="J1544" s="2">
        <f t="shared" si="168"/>
        <v>8459.2436974789907</v>
      </c>
      <c r="K1544" s="15">
        <v>40.265999999999998</v>
      </c>
      <c r="L1544" s="88" t="s">
        <v>64</v>
      </c>
    </row>
    <row r="1545" spans="2:12">
      <c r="B1545" s="84" t="s">
        <v>65</v>
      </c>
      <c r="C1545" s="6"/>
      <c r="D1545" s="2"/>
      <c r="E1545" s="6"/>
      <c r="F1545" s="6"/>
      <c r="G1545" s="2"/>
      <c r="H1545" s="15"/>
      <c r="I1545" s="6"/>
      <c r="J1545" s="2"/>
      <c r="K1545" s="15"/>
      <c r="L1545" s="88" t="s">
        <v>66</v>
      </c>
    </row>
    <row r="1546" spans="2:12">
      <c r="B1546" s="84" t="s">
        <v>67</v>
      </c>
      <c r="C1546" s="6">
        <v>14</v>
      </c>
      <c r="D1546" s="2">
        <f t="shared" si="164"/>
        <v>7714.2857142857147</v>
      </c>
      <c r="E1546" s="6">
        <v>108</v>
      </c>
      <c r="F1546" s="6">
        <v>14</v>
      </c>
      <c r="G1546" s="2">
        <f t="shared" si="165"/>
        <v>7714.2857142857147</v>
      </c>
      <c r="H1546" s="15">
        <v>108</v>
      </c>
      <c r="I1546" s="6">
        <v>14</v>
      </c>
      <c r="J1546" s="2">
        <f t="shared" ref="J1546" si="169">K1546/I1546*1000</f>
        <v>7714.2857142857147</v>
      </c>
      <c r="K1546" s="15">
        <v>108</v>
      </c>
      <c r="L1546" s="88" t="s">
        <v>68</v>
      </c>
    </row>
    <row r="1547" spans="2:12">
      <c r="B1547" s="84" t="s">
        <v>69</v>
      </c>
      <c r="C1547" s="6">
        <v>1.1950000000000001E-2</v>
      </c>
      <c r="D1547" s="2">
        <f t="shared" si="164"/>
        <v>7699.9999999999991</v>
      </c>
      <c r="E1547" s="6">
        <v>9.2015E-2</v>
      </c>
      <c r="F1547" s="6"/>
      <c r="G1547" s="2"/>
      <c r="H1547" s="15"/>
      <c r="I1547" s="6"/>
      <c r="J1547" s="2"/>
      <c r="K1547" s="15"/>
      <c r="L1547" s="88" t="s">
        <v>70</v>
      </c>
    </row>
    <row r="1548" spans="2:12">
      <c r="B1548" s="84" t="s">
        <v>71</v>
      </c>
      <c r="C1548" s="6">
        <v>0.43589</v>
      </c>
      <c r="D1548" s="2">
        <f t="shared" si="164"/>
        <v>8624.836541329234</v>
      </c>
      <c r="E1548" s="6">
        <v>3.7594799999999999</v>
      </c>
      <c r="F1548" s="6">
        <v>0.42666999999999999</v>
      </c>
      <c r="G1548" s="2">
        <f t="shared" si="165"/>
        <v>9378.383762626856</v>
      </c>
      <c r="H1548" s="15">
        <v>4.0014750000000001</v>
      </c>
      <c r="I1548" s="6">
        <v>0.42666999999999999</v>
      </c>
      <c r="J1548" s="2">
        <f t="shared" ref="J1548" si="170">K1548/I1548*1000</f>
        <v>9378.383762626856</v>
      </c>
      <c r="K1548" s="15">
        <v>4.0014750000000001</v>
      </c>
      <c r="L1548" s="88" t="s">
        <v>72</v>
      </c>
    </row>
    <row r="1549" spans="2:12">
      <c r="B1549" s="84" t="s">
        <v>73</v>
      </c>
      <c r="C1549" s="6"/>
      <c r="D1549" s="6"/>
      <c r="E1549" s="6"/>
      <c r="F1549" s="6"/>
      <c r="G1549" s="2"/>
      <c r="H1549" s="15"/>
      <c r="I1549" s="6"/>
      <c r="J1549" s="2"/>
      <c r="K1549" s="15"/>
      <c r="L1549" s="88" t="s">
        <v>74</v>
      </c>
    </row>
    <row r="1550" spans="2:12">
      <c r="B1550" s="84" t="s">
        <v>75</v>
      </c>
      <c r="C1550" s="6"/>
      <c r="D1550" s="2"/>
      <c r="E1550" s="6"/>
      <c r="F1550" s="6"/>
      <c r="G1550" s="2"/>
      <c r="H1550" s="15"/>
      <c r="I1550" s="6"/>
      <c r="J1550" s="2"/>
      <c r="K1550" s="15"/>
      <c r="L1550" s="88" t="s">
        <v>76</v>
      </c>
    </row>
    <row r="1551" spans="2:12">
      <c r="B1551" s="84" t="s">
        <v>77</v>
      </c>
      <c r="C1551" s="6">
        <v>2.0587294065452735</v>
      </c>
      <c r="D1551" s="2">
        <f t="shared" si="164"/>
        <v>8273.0439264839224</v>
      </c>
      <c r="E1551" s="6">
        <v>17.031958813093222</v>
      </c>
      <c r="F1551" s="6">
        <v>1.554</v>
      </c>
      <c r="G1551" s="2">
        <f t="shared" si="165"/>
        <v>9321.1068211068196</v>
      </c>
      <c r="H1551" s="15">
        <v>14.484999999999999</v>
      </c>
      <c r="I1551" s="6">
        <v>1.554</v>
      </c>
      <c r="J1551" s="2">
        <f t="shared" si="168"/>
        <v>9321.1068211068196</v>
      </c>
      <c r="K1551" s="15">
        <v>14.484999999999999</v>
      </c>
      <c r="L1551" s="88" t="s">
        <v>78</v>
      </c>
    </row>
    <row r="1552" spans="2:12">
      <c r="B1552" s="84" t="s">
        <v>79</v>
      </c>
      <c r="C1552" s="6"/>
      <c r="D1552" s="2"/>
      <c r="E1552" s="6"/>
      <c r="F1552" s="6"/>
      <c r="G1552" s="2"/>
      <c r="H1552" s="15"/>
      <c r="I1552" s="6"/>
      <c r="J1552" s="2"/>
      <c r="K1552" s="15"/>
      <c r="L1552" s="88" t="s">
        <v>80</v>
      </c>
    </row>
    <row r="1553" spans="2:12">
      <c r="B1553" s="84" t="s">
        <v>81</v>
      </c>
      <c r="C1553" s="6">
        <v>2.37174</v>
      </c>
      <c r="D1553" s="2">
        <f t="shared" si="164"/>
        <v>14200.000000000002</v>
      </c>
      <c r="E1553" s="6">
        <v>33.678708</v>
      </c>
      <c r="F1553" s="6">
        <v>1.8673199999999999</v>
      </c>
      <c r="G1553" s="2">
        <f t="shared" si="165"/>
        <v>12532.399374504639</v>
      </c>
      <c r="H1553" s="15">
        <v>23.402000000000001</v>
      </c>
      <c r="I1553" s="6">
        <v>1.8673199999999999</v>
      </c>
      <c r="J1553" s="2">
        <f t="shared" ref="J1553" si="171">K1553/I1553*1000</f>
        <v>12532.399374504639</v>
      </c>
      <c r="K1553" s="15">
        <v>23.402000000000001</v>
      </c>
      <c r="L1553" s="88" t="s">
        <v>82</v>
      </c>
    </row>
    <row r="1554" spans="2:12">
      <c r="B1554" s="84" t="s">
        <v>83</v>
      </c>
      <c r="C1554" s="6"/>
      <c r="D1554" s="2"/>
      <c r="E1554" s="6"/>
      <c r="F1554" s="6"/>
      <c r="G1554" s="2"/>
      <c r="H1554" s="15"/>
      <c r="I1554" s="6"/>
      <c r="J1554" s="2"/>
      <c r="K1554" s="15"/>
      <c r="L1554" s="88" t="s">
        <v>84</v>
      </c>
    </row>
    <row r="1555" spans="2:12">
      <c r="B1555" s="84" t="s">
        <v>85</v>
      </c>
      <c r="C1555" s="6"/>
      <c r="D1555" s="2"/>
      <c r="E1555" s="6"/>
      <c r="F1555" s="6"/>
      <c r="G1555" s="2"/>
      <c r="H1555" s="15"/>
      <c r="I1555" s="6"/>
      <c r="J1555" s="2"/>
      <c r="K1555" s="15"/>
      <c r="L1555" s="88" t="s">
        <v>86</v>
      </c>
    </row>
    <row r="1556" spans="2:12" ht="15" thickBot="1">
      <c r="B1556" s="85" t="s">
        <v>87</v>
      </c>
      <c r="C1556" s="16"/>
      <c r="D1556" s="2"/>
      <c r="E1556" s="16"/>
      <c r="F1556" s="16"/>
      <c r="G1556" s="2"/>
      <c r="H1556" s="17"/>
      <c r="I1556" s="16"/>
      <c r="J1556" s="2"/>
      <c r="K1556" s="17"/>
      <c r="L1556" s="89" t="s">
        <v>88</v>
      </c>
    </row>
    <row r="1557" spans="2:12" ht="16.5" thickBot="1">
      <c r="B1557" s="86" t="s">
        <v>383</v>
      </c>
      <c r="C1557" s="90">
        <f>SUM(C1535:C1556)</f>
        <v>67.160084756545274</v>
      </c>
      <c r="D1557" s="90">
        <f t="shared" si="164"/>
        <v>8650.0182201821372</v>
      </c>
      <c r="E1557" s="90">
        <f>SUM(E1535:E1556)</f>
        <v>580.93595681309318</v>
      </c>
      <c r="F1557" s="90">
        <f>SUM(F1535:F1556)</f>
        <v>68.938969700000015</v>
      </c>
      <c r="G1557" s="90">
        <f t="shared" si="165"/>
        <v>8693.4790526757752</v>
      </c>
      <c r="H1557" s="90">
        <f>SUM(H1535:H1556)</f>
        <v>599.31948900000009</v>
      </c>
      <c r="I1557" s="90">
        <f>SUM(I1535:I1556)</f>
        <v>67.040794999999989</v>
      </c>
      <c r="J1557" s="90">
        <f t="shared" si="168"/>
        <v>8701.3566142823965</v>
      </c>
      <c r="K1557" s="90">
        <f>SUM(K1535:K1556)</f>
        <v>583.34586500000012</v>
      </c>
      <c r="L1557" s="86" t="s">
        <v>385</v>
      </c>
    </row>
    <row r="1559" spans="2:12">
      <c r="B1559" s="59" t="s">
        <v>454</v>
      </c>
      <c r="L1559" s="59" t="s">
        <v>189</v>
      </c>
    </row>
    <row r="1560" spans="2:12">
      <c r="B1560" s="59" t="s">
        <v>258</v>
      </c>
      <c r="L1560" s="59" t="s">
        <v>477</v>
      </c>
    </row>
    <row r="1561" spans="2:12" ht="15" thickBot="1">
      <c r="B1561" s="59" t="s">
        <v>133</v>
      </c>
      <c r="L1561" s="59" t="s">
        <v>134</v>
      </c>
    </row>
    <row r="1562" spans="2:12" ht="15" thickBot="1">
      <c r="B1562" s="102" t="s">
        <v>43</v>
      </c>
      <c r="C1562" s="105">
        <v>2015</v>
      </c>
      <c r="D1562" s="106"/>
      <c r="E1562" s="107"/>
      <c r="F1562" s="105">
        <v>2016</v>
      </c>
      <c r="G1562" s="106"/>
      <c r="H1562" s="107"/>
      <c r="I1562" s="105">
        <v>2017</v>
      </c>
      <c r="J1562" s="106"/>
      <c r="K1562" s="107"/>
      <c r="L1562" s="108" t="s">
        <v>44</v>
      </c>
    </row>
    <row r="1563" spans="2:12">
      <c r="B1563" s="103"/>
      <c r="C1563" s="79" t="s">
        <v>8</v>
      </c>
      <c r="D1563" s="79" t="s">
        <v>9</v>
      </c>
      <c r="E1563" s="79" t="s">
        <v>10</v>
      </c>
      <c r="F1563" s="79" t="s">
        <v>8</v>
      </c>
      <c r="G1563" s="79" t="s">
        <v>9</v>
      </c>
      <c r="H1563" s="80" t="s">
        <v>10</v>
      </c>
      <c r="I1563" s="79" t="s">
        <v>8</v>
      </c>
      <c r="J1563" s="79" t="s">
        <v>9</v>
      </c>
      <c r="K1563" s="80" t="s">
        <v>10</v>
      </c>
      <c r="L1563" s="109"/>
    </row>
    <row r="1564" spans="2:12" ht="15" thickBot="1">
      <c r="B1564" s="104"/>
      <c r="C1564" s="81" t="s">
        <v>11</v>
      </c>
      <c r="D1564" s="81" t="s">
        <v>12</v>
      </c>
      <c r="E1564" s="81" t="s">
        <v>13</v>
      </c>
      <c r="F1564" s="81" t="s">
        <v>11</v>
      </c>
      <c r="G1564" s="81" t="s">
        <v>12</v>
      </c>
      <c r="H1564" s="82" t="s">
        <v>13</v>
      </c>
      <c r="I1564" s="81" t="s">
        <v>11</v>
      </c>
      <c r="J1564" s="81" t="s">
        <v>12</v>
      </c>
      <c r="K1564" s="82" t="s">
        <v>13</v>
      </c>
      <c r="L1564" s="110"/>
    </row>
    <row r="1565" spans="2:12">
      <c r="B1565" s="83" t="s">
        <v>45</v>
      </c>
      <c r="C1565" s="5">
        <v>0.90900000000000003</v>
      </c>
      <c r="D1565" s="2">
        <f t="shared" ref="D1565:D1588" si="172">E1565/C1565*1000</f>
        <v>6710.6710671067103</v>
      </c>
      <c r="E1565" s="5">
        <v>6.1</v>
      </c>
      <c r="F1565" s="5">
        <v>0.66500000000000004</v>
      </c>
      <c r="G1565" s="2">
        <f t="shared" ref="G1565:G1588" si="173">H1565/F1565*1000</f>
        <v>2696.2406015037591</v>
      </c>
      <c r="H1565" s="14">
        <v>1.7929999999999999</v>
      </c>
      <c r="I1565" s="5">
        <v>0.55900000000000005</v>
      </c>
      <c r="J1565" s="2">
        <f t="shared" ref="J1565:J1588" si="174">K1565/I1565*1000</f>
        <v>3368.5152057245077</v>
      </c>
      <c r="K1565" s="1">
        <v>1.883</v>
      </c>
      <c r="L1565" s="87" t="s">
        <v>46</v>
      </c>
    </row>
    <row r="1566" spans="2:12">
      <c r="B1566" s="84" t="s">
        <v>47</v>
      </c>
      <c r="C1566" s="6">
        <v>7.6560056793590819E-2</v>
      </c>
      <c r="D1566" s="2">
        <f t="shared" si="172"/>
        <v>6400.0000000000009</v>
      </c>
      <c r="E1566" s="6">
        <v>0.48998436347898133</v>
      </c>
      <c r="F1566" s="6">
        <v>0.11468033040359574</v>
      </c>
      <c r="G1566" s="2">
        <f t="shared" si="173"/>
        <v>9414.8953027615607</v>
      </c>
      <c r="H1566" s="15">
        <v>1.0797033040359574</v>
      </c>
      <c r="I1566" s="6">
        <v>0.1654655111692519</v>
      </c>
      <c r="J1566" s="2">
        <f t="shared" si="174"/>
        <v>8384.8597927659102</v>
      </c>
      <c r="K1566" s="15">
        <v>1.3874051116925188</v>
      </c>
      <c r="L1566" s="88" t="s">
        <v>48</v>
      </c>
    </row>
    <row r="1567" spans="2:12">
      <c r="B1567" s="84" t="s">
        <v>49</v>
      </c>
      <c r="C1567" s="6">
        <v>3.2000000000000001E-2</v>
      </c>
      <c r="D1567" s="2">
        <f t="shared" si="172"/>
        <v>25437.499999999996</v>
      </c>
      <c r="E1567" s="6">
        <v>0.81399999999999995</v>
      </c>
      <c r="F1567" s="6">
        <v>3.2000000000000001E-2</v>
      </c>
      <c r="G1567" s="2">
        <f t="shared" si="173"/>
        <v>25687.499999999996</v>
      </c>
      <c r="H1567" s="15">
        <v>0.82199999999999995</v>
      </c>
      <c r="I1567" s="15">
        <v>3.1E-2</v>
      </c>
      <c r="J1567" s="2">
        <f t="shared" si="174"/>
        <v>26806.451612903224</v>
      </c>
      <c r="K1567" s="15">
        <v>0.83099999999999996</v>
      </c>
      <c r="L1567" s="88" t="s">
        <v>50</v>
      </c>
    </row>
    <row r="1568" spans="2:12">
      <c r="B1568" s="84" t="s">
        <v>51</v>
      </c>
      <c r="C1568" s="6">
        <v>0</v>
      </c>
      <c r="D1568" s="2"/>
      <c r="E1568" s="6"/>
      <c r="F1568" s="6"/>
      <c r="G1568" s="2"/>
      <c r="H1568" s="15"/>
      <c r="I1568" s="6"/>
      <c r="J1568" s="2"/>
      <c r="K1568" s="15"/>
      <c r="L1568" s="88" t="s">
        <v>52</v>
      </c>
    </row>
    <row r="1569" spans="2:12">
      <c r="B1569" s="84" t="s">
        <v>53</v>
      </c>
      <c r="C1569" s="6"/>
      <c r="D1569" s="2"/>
      <c r="E1569" s="6"/>
      <c r="F1569" s="6"/>
      <c r="G1569" s="2"/>
      <c r="H1569" s="15"/>
      <c r="I1569" s="6"/>
      <c r="J1569" s="2"/>
      <c r="K1569" s="15"/>
      <c r="L1569" s="88" t="s">
        <v>54</v>
      </c>
    </row>
    <row r="1570" spans="2:12">
      <c r="B1570" s="84" t="s">
        <v>55</v>
      </c>
      <c r="C1570" s="6"/>
      <c r="D1570" s="6"/>
      <c r="E1570" s="6"/>
      <c r="F1570" s="6"/>
      <c r="G1570" s="6"/>
      <c r="H1570" s="6"/>
      <c r="I1570" s="6"/>
      <c r="J1570" s="6"/>
      <c r="K1570" s="6"/>
      <c r="L1570" s="88" t="s">
        <v>56</v>
      </c>
    </row>
    <row r="1571" spans="2:12">
      <c r="B1571" s="84" t="s">
        <v>57</v>
      </c>
      <c r="C1571" s="6">
        <v>6.9230769230769233E-3</v>
      </c>
      <c r="D1571" s="6">
        <f t="shared" si="172"/>
        <v>3900</v>
      </c>
      <c r="E1571" s="6">
        <v>2.7E-2</v>
      </c>
      <c r="F1571" s="6">
        <v>6.9230769230769233E-3</v>
      </c>
      <c r="G1571" s="6">
        <f t="shared" si="173"/>
        <v>3900</v>
      </c>
      <c r="H1571" s="6">
        <v>2.7E-2</v>
      </c>
      <c r="I1571" s="6">
        <v>6.9230769230769233E-3</v>
      </c>
      <c r="J1571" s="6">
        <f t="shared" si="174"/>
        <v>4044.4444444444443</v>
      </c>
      <c r="K1571" s="6">
        <v>2.8000000000000001E-2</v>
      </c>
      <c r="L1571" s="88" t="s">
        <v>58</v>
      </c>
    </row>
    <row r="1572" spans="2:12">
      <c r="B1572" s="84" t="s">
        <v>59</v>
      </c>
      <c r="C1572" s="6">
        <v>2.5569999999999999</v>
      </c>
      <c r="D1572" s="2">
        <f t="shared" si="172"/>
        <v>14532.264372311301</v>
      </c>
      <c r="E1572" s="6">
        <v>37.158999999999999</v>
      </c>
      <c r="F1572" s="6">
        <v>3.234</v>
      </c>
      <c r="G1572" s="2">
        <f t="shared" si="173"/>
        <v>14371.675943104516</v>
      </c>
      <c r="H1572" s="15">
        <v>46.478000000000002</v>
      </c>
      <c r="I1572" s="6">
        <v>1.5169999999999999</v>
      </c>
      <c r="J1572" s="2">
        <f t="shared" si="174"/>
        <v>13239.288068556363</v>
      </c>
      <c r="K1572" s="15">
        <v>20.084</v>
      </c>
      <c r="L1572" s="88" t="s">
        <v>60</v>
      </c>
    </row>
    <row r="1573" spans="2:12">
      <c r="B1573" s="84" t="s">
        <v>61</v>
      </c>
      <c r="C1573" s="6">
        <v>24.905999999999999</v>
      </c>
      <c r="D1573" s="2">
        <f t="shared" si="172"/>
        <v>11503.252228378704</v>
      </c>
      <c r="E1573" s="6">
        <v>286.5</v>
      </c>
      <c r="F1573" s="6">
        <v>26.754000000000001</v>
      </c>
      <c r="G1573" s="2">
        <f t="shared" si="173"/>
        <v>10738.581146744413</v>
      </c>
      <c r="H1573" s="15">
        <v>287.3</v>
      </c>
      <c r="I1573" s="6">
        <v>27.289080000000002</v>
      </c>
      <c r="J1573" s="2">
        <f t="shared" si="174"/>
        <v>10738.581146744411</v>
      </c>
      <c r="K1573" s="15">
        <v>293.04599999999999</v>
      </c>
      <c r="L1573" s="88" t="s">
        <v>62</v>
      </c>
    </row>
    <row r="1574" spans="2:12">
      <c r="B1574" s="84" t="s">
        <v>63</v>
      </c>
      <c r="C1574" s="6">
        <v>3.5950000000000002</v>
      </c>
      <c r="D1574" s="2">
        <f t="shared" si="172"/>
        <v>4672.6008344923503</v>
      </c>
      <c r="E1574" s="6">
        <v>16.797999999999998</v>
      </c>
      <c r="F1574" s="6">
        <v>2.923</v>
      </c>
      <c r="G1574" s="2">
        <f t="shared" si="173"/>
        <v>3137.8720492644543</v>
      </c>
      <c r="H1574" s="15">
        <v>9.1720000000000006</v>
      </c>
      <c r="I1574" s="6">
        <v>3.556</v>
      </c>
      <c r="J1574" s="2">
        <f t="shared" si="174"/>
        <v>3338.8638920134981</v>
      </c>
      <c r="K1574" s="15">
        <v>11.872999999999999</v>
      </c>
      <c r="L1574" s="88" t="s">
        <v>64</v>
      </c>
    </row>
    <row r="1575" spans="2:12">
      <c r="B1575" s="84" t="s">
        <v>65</v>
      </c>
      <c r="C1575" s="6"/>
      <c r="D1575" s="2"/>
      <c r="E1575" s="6"/>
      <c r="F1575" s="6"/>
      <c r="G1575" s="2"/>
      <c r="H1575" s="15"/>
      <c r="I1575" s="6"/>
      <c r="J1575" s="2"/>
      <c r="K1575" s="15"/>
      <c r="L1575" s="88" t="s">
        <v>66</v>
      </c>
    </row>
    <row r="1576" spans="2:12">
      <c r="B1576" s="84" t="s">
        <v>67</v>
      </c>
      <c r="C1576" s="6">
        <v>7.9850000000000003</v>
      </c>
      <c r="D1576" s="2">
        <f t="shared" si="172"/>
        <v>3097.6831559173447</v>
      </c>
      <c r="E1576" s="6">
        <v>24.734999999999999</v>
      </c>
      <c r="F1576" s="6">
        <v>8.7697500000000002</v>
      </c>
      <c r="G1576" s="2">
        <f t="shared" si="173"/>
        <v>5253.3994697682365</v>
      </c>
      <c r="H1576" s="15">
        <v>46.070999999999998</v>
      </c>
      <c r="I1576" s="6">
        <v>10.458</v>
      </c>
      <c r="J1576" s="2">
        <f t="shared" si="174"/>
        <v>5586.3453815261037</v>
      </c>
      <c r="K1576" s="15">
        <v>58.421999999999997</v>
      </c>
      <c r="L1576" s="88" t="s">
        <v>68</v>
      </c>
    </row>
    <row r="1577" spans="2:12">
      <c r="B1577" s="84" t="s">
        <v>69</v>
      </c>
      <c r="C1577" s="6">
        <v>0.59177999999999997</v>
      </c>
      <c r="D1577" s="2">
        <f t="shared" si="172"/>
        <v>9226.4017033356995</v>
      </c>
      <c r="E1577" s="6">
        <v>5.46</v>
      </c>
      <c r="F1577" s="6">
        <v>0.66937000000000002</v>
      </c>
      <c r="G1577" s="2">
        <f t="shared" si="173"/>
        <v>9591.1080568295565</v>
      </c>
      <c r="H1577" s="15">
        <v>6.42</v>
      </c>
      <c r="I1577" s="6">
        <v>0.80100000000000005</v>
      </c>
      <c r="J1577" s="2">
        <f t="shared" si="174"/>
        <v>24958.801498127341</v>
      </c>
      <c r="K1577" s="15">
        <v>19.992000000000001</v>
      </c>
      <c r="L1577" s="88" t="s">
        <v>70</v>
      </c>
    </row>
    <row r="1578" spans="2:12">
      <c r="B1578" s="84" t="s">
        <v>71</v>
      </c>
      <c r="C1578" s="6">
        <v>0.48870999999999998</v>
      </c>
      <c r="D1578" s="2">
        <f t="shared" si="172"/>
        <v>5922.4673119027639</v>
      </c>
      <c r="E1578" s="6">
        <v>2.8943689999999997</v>
      </c>
      <c r="F1578" s="6">
        <v>0.46440000000000003</v>
      </c>
      <c r="G1578" s="2">
        <f t="shared" si="173"/>
        <v>7391.6343669250646</v>
      </c>
      <c r="H1578" s="15">
        <v>3.4326750000000001</v>
      </c>
      <c r="I1578" s="6">
        <v>0.48199999999999998</v>
      </c>
      <c r="J1578" s="2">
        <f t="shared" si="174"/>
        <v>4935.6846473029045</v>
      </c>
      <c r="K1578" s="15">
        <v>2.379</v>
      </c>
      <c r="L1578" s="88" t="s">
        <v>72</v>
      </c>
    </row>
    <row r="1579" spans="2:12">
      <c r="B1579" s="84" t="s">
        <v>73</v>
      </c>
      <c r="C1579" s="6">
        <v>4.8000000000000001E-2</v>
      </c>
      <c r="D1579" s="6">
        <f t="shared" si="172"/>
        <v>4437.5</v>
      </c>
      <c r="E1579" s="6">
        <v>0.21299999999999999</v>
      </c>
      <c r="F1579" s="6">
        <v>3.5999999999999997E-2</v>
      </c>
      <c r="G1579" s="2">
        <f t="shared" si="173"/>
        <v>4666.666666666667</v>
      </c>
      <c r="H1579" s="15">
        <v>0.16800000000000001</v>
      </c>
      <c r="I1579" s="6">
        <v>3.6999999999999998E-2</v>
      </c>
      <c r="J1579" s="2">
        <f t="shared" si="174"/>
        <v>4486.4864864864867</v>
      </c>
      <c r="K1579" s="15">
        <v>0.16600000000000001</v>
      </c>
      <c r="L1579" s="88" t="s">
        <v>74</v>
      </c>
    </row>
    <row r="1580" spans="2:12">
      <c r="B1580" s="84" t="s">
        <v>75</v>
      </c>
      <c r="C1580" s="6">
        <v>0.216</v>
      </c>
      <c r="D1580" s="2">
        <f t="shared" si="172"/>
        <v>17518.518518518518</v>
      </c>
      <c r="E1580" s="6">
        <v>3.7839999999999998</v>
      </c>
      <c r="F1580" s="6">
        <v>0.30299999999999999</v>
      </c>
      <c r="G1580" s="2">
        <f t="shared" si="173"/>
        <v>23293.729372937294</v>
      </c>
      <c r="H1580" s="15">
        <v>7.0579999999999998</v>
      </c>
      <c r="I1580" s="6">
        <v>0.27600000000000002</v>
      </c>
      <c r="J1580" s="2">
        <f t="shared" si="174"/>
        <v>17235.507246376808</v>
      </c>
      <c r="K1580" s="15">
        <v>4.7569999999999997</v>
      </c>
      <c r="L1580" s="88" t="s">
        <v>76</v>
      </c>
    </row>
    <row r="1581" spans="2:12">
      <c r="B1581" s="84" t="s">
        <v>77</v>
      </c>
      <c r="C1581" s="6">
        <v>0.4796609493707501</v>
      </c>
      <c r="D1581" s="2">
        <f t="shared" si="172"/>
        <v>2210.7704019620255</v>
      </c>
      <c r="E1581" s="6">
        <v>1.06042022984586</v>
      </c>
      <c r="F1581" s="6">
        <v>0.34599999999999997</v>
      </c>
      <c r="G1581" s="2">
        <f t="shared" si="173"/>
        <v>2861.2716763005783</v>
      </c>
      <c r="H1581" s="15">
        <v>0.99</v>
      </c>
      <c r="I1581" s="6">
        <v>0.72499999999999998</v>
      </c>
      <c r="J1581" s="2">
        <f t="shared" si="174"/>
        <v>1402.7586206896551</v>
      </c>
      <c r="K1581" s="15">
        <v>1.0169999999999999</v>
      </c>
      <c r="L1581" s="88" t="s">
        <v>78</v>
      </c>
    </row>
    <row r="1582" spans="2:12">
      <c r="B1582" s="84" t="s">
        <v>79</v>
      </c>
      <c r="C1582" s="6"/>
      <c r="D1582" s="2"/>
      <c r="E1582" s="6"/>
      <c r="F1582" s="6"/>
      <c r="G1582" s="2"/>
      <c r="H1582" s="15"/>
      <c r="I1582" s="6"/>
      <c r="J1582" s="2"/>
      <c r="K1582" s="15"/>
      <c r="L1582" s="88" t="s">
        <v>80</v>
      </c>
    </row>
    <row r="1583" spans="2:12">
      <c r="B1583" s="84" t="s">
        <v>81</v>
      </c>
      <c r="C1583" s="6">
        <v>4.8686399999999992</v>
      </c>
      <c r="D1583" s="2">
        <f t="shared" si="172"/>
        <v>11510.401261954059</v>
      </c>
      <c r="E1583" s="6">
        <v>56.04</v>
      </c>
      <c r="F1583" s="6">
        <v>4.7509999999999994</v>
      </c>
      <c r="G1583" s="2">
        <f t="shared" si="173"/>
        <v>11941.275520942962</v>
      </c>
      <c r="H1583" s="15">
        <v>56.732999999999997</v>
      </c>
      <c r="I1583" s="6">
        <v>4.4629999999999992</v>
      </c>
      <c r="J1583" s="2">
        <f t="shared" si="174"/>
        <v>11931.436253641052</v>
      </c>
      <c r="K1583" s="15">
        <v>53.25</v>
      </c>
      <c r="L1583" s="88" t="s">
        <v>82</v>
      </c>
    </row>
    <row r="1584" spans="2:12">
      <c r="B1584" s="84" t="s">
        <v>83</v>
      </c>
      <c r="C1584" s="6"/>
      <c r="D1584" s="2"/>
      <c r="E1584" s="6"/>
      <c r="F1584" s="6"/>
      <c r="G1584" s="2"/>
      <c r="H1584" s="15"/>
      <c r="I1584" s="6"/>
      <c r="J1584" s="2"/>
      <c r="K1584" s="15"/>
      <c r="L1584" s="88" t="s">
        <v>84</v>
      </c>
    </row>
    <row r="1585" spans="2:12">
      <c r="B1585" s="84" t="s">
        <v>85</v>
      </c>
      <c r="C1585" s="6"/>
      <c r="D1585" s="2"/>
      <c r="E1585" s="6"/>
      <c r="F1585" s="6"/>
      <c r="G1585" s="2"/>
      <c r="H1585" s="15"/>
      <c r="I1585" s="6"/>
      <c r="J1585" s="2"/>
      <c r="K1585" s="15"/>
      <c r="L1585" s="88" t="s">
        <v>86</v>
      </c>
    </row>
    <row r="1586" spans="2:12" ht="15" thickBot="1">
      <c r="B1586" s="85" t="s">
        <v>87</v>
      </c>
      <c r="C1586" s="16">
        <v>3.9159999999999999</v>
      </c>
      <c r="D1586" s="2">
        <f t="shared" si="172"/>
        <v>6089.8876404494385</v>
      </c>
      <c r="E1586" s="16">
        <v>23.847999999999999</v>
      </c>
      <c r="F1586" s="16">
        <v>3.9790000000000001</v>
      </c>
      <c r="G1586" s="2">
        <f t="shared" si="173"/>
        <v>6121.135963810003</v>
      </c>
      <c r="H1586" s="17">
        <v>24.356000000000002</v>
      </c>
      <c r="I1586" s="16">
        <v>3.3940000000000001</v>
      </c>
      <c r="J1586" s="2">
        <f t="shared" si="174"/>
        <v>5463.170300530348</v>
      </c>
      <c r="K1586" s="17">
        <v>18.542000000000002</v>
      </c>
      <c r="L1586" s="89" t="s">
        <v>88</v>
      </c>
    </row>
    <row r="1587" spans="2:12" ht="16.5" thickBot="1">
      <c r="B1587" s="86" t="s">
        <v>383</v>
      </c>
      <c r="C1587" s="90">
        <f>SUM(C1565:C1586)</f>
        <v>50.676274083087414</v>
      </c>
      <c r="D1587" s="90">
        <f t="shared" si="172"/>
        <v>9194.1008296981508</v>
      </c>
      <c r="E1587" s="90">
        <f>SUM(E1565:E1586)</f>
        <v>465.92277359332491</v>
      </c>
      <c r="F1587" s="90">
        <f>SUM(F1565:F1586)</f>
        <v>53.048123407326663</v>
      </c>
      <c r="G1587" s="90">
        <f t="shared" si="173"/>
        <v>9272.7196874997844</v>
      </c>
      <c r="H1587" s="90">
        <f>SUM(H1565:H1586)</f>
        <v>491.90037830403605</v>
      </c>
      <c r="I1587" s="90">
        <f>SUM(I1565:I1586)</f>
        <v>53.76046858809233</v>
      </c>
      <c r="J1587" s="90">
        <f t="shared" si="174"/>
        <v>9070.9292147000779</v>
      </c>
      <c r="K1587" s="90">
        <f>SUM(K1565:K1586)</f>
        <v>487.65740511169258</v>
      </c>
      <c r="L1587" s="86" t="s">
        <v>385</v>
      </c>
    </row>
    <row r="1588" spans="2:12" ht="16.5" thickBot="1">
      <c r="B1588" s="86" t="s">
        <v>384</v>
      </c>
      <c r="C1588" s="90">
        <v>2794.61</v>
      </c>
      <c r="D1588" s="90">
        <f t="shared" si="172"/>
        <v>3315.949989443965</v>
      </c>
      <c r="E1588" s="90">
        <v>9266.7870000000003</v>
      </c>
      <c r="F1588" s="90">
        <v>2405.3690000000001</v>
      </c>
      <c r="G1588" s="90">
        <f t="shared" si="173"/>
        <v>3912.4042922312537</v>
      </c>
      <c r="H1588" s="90">
        <v>9410.7759999999998</v>
      </c>
      <c r="I1588" s="90">
        <v>2402.0390000000002</v>
      </c>
      <c r="J1588" s="90">
        <f t="shared" si="174"/>
        <v>4013.7916162060642</v>
      </c>
      <c r="K1588" s="90">
        <v>9641.2839999999997</v>
      </c>
      <c r="L1588" s="86" t="s">
        <v>382</v>
      </c>
    </row>
    <row r="1592" spans="2:12">
      <c r="B1592" s="59" t="s">
        <v>455</v>
      </c>
      <c r="L1592" s="59" t="s">
        <v>191</v>
      </c>
    </row>
    <row r="1593" spans="2:12">
      <c r="B1593" s="59" t="s">
        <v>261</v>
      </c>
      <c r="L1593" s="59" t="s">
        <v>399</v>
      </c>
    </row>
    <row r="1594" spans="2:12" ht="15" thickBot="1">
      <c r="B1594" s="59" t="s">
        <v>133</v>
      </c>
      <c r="L1594" s="59" t="s">
        <v>134</v>
      </c>
    </row>
    <row r="1595" spans="2:12" ht="15" thickBot="1">
      <c r="B1595" s="102" t="s">
        <v>43</v>
      </c>
      <c r="C1595" s="105">
        <v>2015</v>
      </c>
      <c r="D1595" s="106"/>
      <c r="E1595" s="107"/>
      <c r="F1595" s="105">
        <v>2016</v>
      </c>
      <c r="G1595" s="106"/>
      <c r="H1595" s="107"/>
      <c r="I1595" s="105">
        <v>2017</v>
      </c>
      <c r="J1595" s="106"/>
      <c r="K1595" s="107"/>
      <c r="L1595" s="108" t="s">
        <v>44</v>
      </c>
    </row>
    <row r="1596" spans="2:12">
      <c r="B1596" s="103"/>
      <c r="C1596" s="79" t="s">
        <v>8</v>
      </c>
      <c r="D1596" s="79" t="s">
        <v>9</v>
      </c>
      <c r="E1596" s="79" t="s">
        <v>10</v>
      </c>
      <c r="F1596" s="79" t="s">
        <v>8</v>
      </c>
      <c r="G1596" s="79" t="s">
        <v>9</v>
      </c>
      <c r="H1596" s="80" t="s">
        <v>10</v>
      </c>
      <c r="I1596" s="79" t="s">
        <v>8</v>
      </c>
      <c r="J1596" s="79" t="s">
        <v>9</v>
      </c>
      <c r="K1596" s="80" t="s">
        <v>10</v>
      </c>
      <c r="L1596" s="109"/>
    </row>
    <row r="1597" spans="2:12" ht="15" thickBot="1">
      <c r="B1597" s="104"/>
      <c r="C1597" s="81" t="s">
        <v>11</v>
      </c>
      <c r="D1597" s="81" t="s">
        <v>12</v>
      </c>
      <c r="E1597" s="81" t="s">
        <v>13</v>
      </c>
      <c r="F1597" s="81" t="s">
        <v>11</v>
      </c>
      <c r="G1597" s="81" t="s">
        <v>12</v>
      </c>
      <c r="H1597" s="82" t="s">
        <v>13</v>
      </c>
      <c r="I1597" s="81" t="s">
        <v>11</v>
      </c>
      <c r="J1597" s="81" t="s">
        <v>12</v>
      </c>
      <c r="K1597" s="82" t="s">
        <v>13</v>
      </c>
      <c r="L1597" s="110"/>
    </row>
    <row r="1598" spans="2:12">
      <c r="B1598" s="83" t="s">
        <v>45</v>
      </c>
      <c r="C1598" s="5">
        <v>5.15</v>
      </c>
      <c r="D1598" s="2">
        <f t="shared" ref="D1598:D1621" si="175">E1598/C1598*1000</f>
        <v>34400</v>
      </c>
      <c r="E1598" s="5">
        <v>177.16</v>
      </c>
      <c r="F1598" s="5">
        <v>7.016</v>
      </c>
      <c r="G1598" s="2">
        <f t="shared" ref="G1598:G1621" si="176">H1598/F1598*1000</f>
        <v>14867.445838084379</v>
      </c>
      <c r="H1598" s="14">
        <v>104.31</v>
      </c>
      <c r="I1598" s="5">
        <v>14.734</v>
      </c>
      <c r="J1598" s="2">
        <f t="shared" ref="J1598:J1621" si="177">K1598/I1598*1000</f>
        <v>7433.1478213655491</v>
      </c>
      <c r="K1598" s="1">
        <v>109.52</v>
      </c>
      <c r="L1598" s="87" t="s">
        <v>46</v>
      </c>
    </row>
    <row r="1599" spans="2:12">
      <c r="B1599" s="84" t="s">
        <v>47</v>
      </c>
      <c r="C1599" s="6">
        <v>0.34842020241820593</v>
      </c>
      <c r="D1599" s="2">
        <f t="shared" si="175"/>
        <v>10647.176573517769</v>
      </c>
      <c r="E1599" s="6">
        <v>3.7096914169274413</v>
      </c>
      <c r="F1599" s="6">
        <v>0.45128535907026684</v>
      </c>
      <c r="G1599" s="2">
        <f t="shared" si="176"/>
        <v>12078.660217831573</v>
      </c>
      <c r="H1599" s="15">
        <v>5.4509225134918688</v>
      </c>
      <c r="I1599" s="6">
        <v>0.47828328389504166</v>
      </c>
      <c r="J1599" s="2">
        <f t="shared" si="177"/>
        <v>11644.352721404744</v>
      </c>
      <c r="K1599" s="15">
        <v>5.5692992584256267</v>
      </c>
      <c r="L1599" s="88" t="s">
        <v>48</v>
      </c>
    </row>
    <row r="1600" spans="2:12">
      <c r="B1600" s="84" t="s">
        <v>49</v>
      </c>
      <c r="C1600" s="6"/>
      <c r="D1600" s="2"/>
      <c r="E1600" s="6"/>
      <c r="F1600" s="6"/>
      <c r="G1600" s="2"/>
      <c r="H1600" s="15"/>
      <c r="I1600" s="15">
        <v>1.6E-2</v>
      </c>
      <c r="J1600" s="2">
        <f t="shared" si="177"/>
        <v>4937.5</v>
      </c>
      <c r="K1600" s="15">
        <v>7.9000000000000001E-2</v>
      </c>
      <c r="L1600" s="88" t="s">
        <v>50</v>
      </c>
    </row>
    <row r="1601" spans="2:12">
      <c r="B1601" s="84" t="s">
        <v>51</v>
      </c>
      <c r="C1601" s="6">
        <v>21.700000000000003</v>
      </c>
      <c r="D1601" s="2">
        <f t="shared" si="175"/>
        <v>17511.520737327184</v>
      </c>
      <c r="E1601" s="6">
        <v>380</v>
      </c>
      <c r="F1601" s="6">
        <v>25.942857142857143</v>
      </c>
      <c r="G1601" s="2">
        <f t="shared" si="176"/>
        <v>17500</v>
      </c>
      <c r="H1601" s="15">
        <v>454</v>
      </c>
      <c r="I1601" s="6">
        <v>20.687999999999999</v>
      </c>
      <c r="J1601" s="2">
        <f t="shared" si="177"/>
        <v>20736.658932714618</v>
      </c>
      <c r="K1601" s="15">
        <v>429</v>
      </c>
      <c r="L1601" s="88" t="s">
        <v>52</v>
      </c>
    </row>
    <row r="1602" spans="2:12">
      <c r="B1602" s="84" t="s">
        <v>53</v>
      </c>
      <c r="C1602" s="6">
        <v>23.018934999999999</v>
      </c>
      <c r="D1602" s="2">
        <f t="shared" si="175"/>
        <v>24208.598812238706</v>
      </c>
      <c r="E1602" s="6">
        <v>557.25616249999996</v>
      </c>
      <c r="F1602" s="6">
        <v>11.975099999999999</v>
      </c>
      <c r="G1602" s="2">
        <f t="shared" si="176"/>
        <v>28359.629648186656</v>
      </c>
      <c r="H1602" s="15">
        <v>339.60940099999999</v>
      </c>
      <c r="I1602" s="6">
        <v>11.956</v>
      </c>
      <c r="J1602" s="2">
        <f t="shared" si="177"/>
        <v>28741.134158581466</v>
      </c>
      <c r="K1602" s="15">
        <v>343.62900000000002</v>
      </c>
      <c r="L1602" s="88" t="s">
        <v>54</v>
      </c>
    </row>
    <row r="1603" spans="2:12">
      <c r="B1603" s="84" t="s">
        <v>55</v>
      </c>
      <c r="C1603" s="6"/>
      <c r="D1603" s="6"/>
      <c r="E1603" s="6"/>
      <c r="F1603" s="6"/>
      <c r="G1603" s="6"/>
      <c r="H1603" s="6"/>
      <c r="I1603" s="6"/>
      <c r="J1603" s="6"/>
      <c r="K1603" s="6"/>
      <c r="L1603" s="88" t="s">
        <v>56</v>
      </c>
    </row>
    <row r="1604" spans="2:12">
      <c r="B1604" s="84" t="s">
        <v>57</v>
      </c>
      <c r="C1604" s="6"/>
      <c r="D1604" s="6"/>
      <c r="E1604" s="6"/>
      <c r="F1604" s="6"/>
      <c r="G1604" s="6"/>
      <c r="H1604" s="6"/>
      <c r="I1604" s="6">
        <v>1E-3</v>
      </c>
      <c r="J1604" s="6">
        <f t="shared" si="177"/>
        <v>12000</v>
      </c>
      <c r="K1604" s="6">
        <v>1.2E-2</v>
      </c>
      <c r="L1604" s="88" t="s">
        <v>58</v>
      </c>
    </row>
    <row r="1605" spans="2:12">
      <c r="B1605" s="84" t="s">
        <v>59</v>
      </c>
      <c r="C1605" s="6"/>
      <c r="D1605" s="2"/>
      <c r="E1605" s="6"/>
      <c r="F1605" s="6"/>
      <c r="G1605" s="2"/>
      <c r="H1605" s="15"/>
      <c r="I1605" s="6"/>
      <c r="J1605" s="2"/>
      <c r="K1605" s="15"/>
      <c r="L1605" s="88" t="s">
        <v>60</v>
      </c>
    </row>
    <row r="1606" spans="2:12">
      <c r="B1606" s="84" t="s">
        <v>61</v>
      </c>
      <c r="C1606" s="6">
        <v>4.62</v>
      </c>
      <c r="D1606" s="2">
        <f t="shared" si="175"/>
        <v>6168.8311688311687</v>
      </c>
      <c r="E1606" s="6">
        <v>28.5</v>
      </c>
      <c r="F1606" s="6">
        <v>5.1457497000000005</v>
      </c>
      <c r="G1606" s="2">
        <f t="shared" si="176"/>
        <v>7416.4120341881362</v>
      </c>
      <c r="H1606" s="15">
        <v>38.162999999999997</v>
      </c>
      <c r="I1606" s="6">
        <v>5.1717749999999993</v>
      </c>
      <c r="J1606" s="2">
        <f t="shared" si="177"/>
        <v>7427.0245708678358</v>
      </c>
      <c r="K1606" s="15">
        <v>38.410899999999998</v>
      </c>
      <c r="L1606" s="88" t="s">
        <v>62</v>
      </c>
    </row>
    <row r="1607" spans="2:12">
      <c r="B1607" s="84" t="s">
        <v>63</v>
      </c>
      <c r="C1607" s="6">
        <v>3.5659999999999998</v>
      </c>
      <c r="D1607" s="2">
        <f t="shared" si="175"/>
        <v>13812.39484015704</v>
      </c>
      <c r="E1607" s="6">
        <v>49.255000000000003</v>
      </c>
      <c r="F1607" s="6">
        <v>4.1719999999999997</v>
      </c>
      <c r="G1607" s="2">
        <f t="shared" si="176"/>
        <v>12338.926174496646</v>
      </c>
      <c r="H1607" s="15">
        <v>51.478000000000002</v>
      </c>
      <c r="I1607" s="6">
        <v>3.306</v>
      </c>
      <c r="J1607" s="2">
        <f t="shared" si="177"/>
        <v>13477.61645493043</v>
      </c>
      <c r="K1607" s="15">
        <v>44.557000000000002</v>
      </c>
      <c r="L1607" s="88" t="s">
        <v>64</v>
      </c>
    </row>
    <row r="1608" spans="2:12">
      <c r="B1608" s="84" t="s">
        <v>65</v>
      </c>
      <c r="C1608" s="6"/>
      <c r="D1608" s="2"/>
      <c r="E1608" s="6"/>
      <c r="F1608" s="6"/>
      <c r="G1608" s="2"/>
      <c r="H1608" s="15"/>
      <c r="I1608" s="6"/>
      <c r="J1608" s="2"/>
      <c r="K1608" s="15"/>
      <c r="L1608" s="88" t="s">
        <v>66</v>
      </c>
    </row>
    <row r="1609" spans="2:12">
      <c r="B1609" s="84" t="s">
        <v>67</v>
      </c>
      <c r="C1609" s="6"/>
      <c r="D1609" s="2"/>
      <c r="E1609" s="6"/>
      <c r="F1609" s="6"/>
      <c r="G1609" s="2"/>
      <c r="H1609" s="15"/>
      <c r="I1609" s="6">
        <v>2.4710000000000001</v>
      </c>
      <c r="J1609" s="2">
        <f t="shared" si="177"/>
        <v>5329.4212869283692</v>
      </c>
      <c r="K1609" s="15">
        <v>13.169</v>
      </c>
      <c r="L1609" s="88" t="s">
        <v>68</v>
      </c>
    </row>
    <row r="1610" spans="2:12">
      <c r="B1610" s="84" t="s">
        <v>69</v>
      </c>
      <c r="C1610" s="6">
        <v>0.78624000000000005</v>
      </c>
      <c r="D1610" s="2">
        <f t="shared" si="175"/>
        <v>121362.43386243386</v>
      </c>
      <c r="E1610" s="6">
        <v>95.42</v>
      </c>
      <c r="F1610" s="6">
        <v>0.73614999999999997</v>
      </c>
      <c r="G1610" s="2">
        <f t="shared" si="176"/>
        <v>14956.190993683354</v>
      </c>
      <c r="H1610" s="15">
        <v>11.01</v>
      </c>
      <c r="I1610" s="6">
        <v>1.0289999999999999</v>
      </c>
      <c r="J1610" s="2">
        <f t="shared" si="177"/>
        <v>15564.625850340135</v>
      </c>
      <c r="K1610" s="15">
        <v>16.015999999999998</v>
      </c>
      <c r="L1610" s="88" t="s">
        <v>70</v>
      </c>
    </row>
    <row r="1611" spans="2:12">
      <c r="B1611" s="84" t="s">
        <v>71</v>
      </c>
      <c r="C1611" s="6">
        <v>0.16089999999999999</v>
      </c>
      <c r="D1611" s="2">
        <f t="shared" si="175"/>
        <v>29668.116842759482</v>
      </c>
      <c r="E1611" s="6">
        <v>4.7736000000000001</v>
      </c>
      <c r="F1611" s="6">
        <v>0.27521000000000001</v>
      </c>
      <c r="G1611" s="2">
        <f t="shared" si="176"/>
        <v>39996.003052214677</v>
      </c>
      <c r="H1611" s="15">
        <v>11.007300000000001</v>
      </c>
      <c r="I1611" s="6">
        <v>0.61599999999999999</v>
      </c>
      <c r="J1611" s="2">
        <f t="shared" si="177"/>
        <v>39313.311688311689</v>
      </c>
      <c r="K1611" s="15">
        <v>24.216999999999999</v>
      </c>
      <c r="L1611" s="88" t="s">
        <v>72</v>
      </c>
    </row>
    <row r="1612" spans="2:12">
      <c r="B1612" s="84" t="s">
        <v>73</v>
      </c>
      <c r="C1612" s="6">
        <v>0.106</v>
      </c>
      <c r="D1612" s="6">
        <f t="shared" si="175"/>
        <v>6009.4339622641519</v>
      </c>
      <c r="E1612" s="6">
        <v>0.63700000000000001</v>
      </c>
      <c r="F1612" s="6">
        <v>6.9000000000000006E-2</v>
      </c>
      <c r="G1612" s="2">
        <f t="shared" si="176"/>
        <v>17855.072463768112</v>
      </c>
      <c r="H1612" s="15">
        <v>1.232</v>
      </c>
      <c r="I1612" s="6">
        <v>6.5000000000000002E-2</v>
      </c>
      <c r="J1612" s="2">
        <f t="shared" si="177"/>
        <v>19384.615384615383</v>
      </c>
      <c r="K1612" s="15">
        <v>1.26</v>
      </c>
      <c r="L1612" s="88" t="s">
        <v>74</v>
      </c>
    </row>
    <row r="1613" spans="2:12">
      <c r="B1613" s="84" t="s">
        <v>75</v>
      </c>
      <c r="C1613" s="6">
        <v>0.19400000000000001</v>
      </c>
      <c r="D1613" s="2">
        <f t="shared" si="175"/>
        <v>72195.876288659783</v>
      </c>
      <c r="E1613" s="6">
        <v>14.006</v>
      </c>
      <c r="F1613" s="6">
        <v>0.20799999999999999</v>
      </c>
      <c r="G1613" s="2">
        <f t="shared" si="176"/>
        <v>81408.653846153858</v>
      </c>
      <c r="H1613" s="15">
        <v>16.933</v>
      </c>
      <c r="I1613" s="6">
        <v>0.25</v>
      </c>
      <c r="J1613" s="2">
        <f t="shared" si="177"/>
        <v>56252</v>
      </c>
      <c r="K1613" s="15">
        <v>14.063000000000001</v>
      </c>
      <c r="L1613" s="88" t="s">
        <v>76</v>
      </c>
    </row>
    <row r="1614" spans="2:12">
      <c r="B1614" s="84" t="s">
        <v>77</v>
      </c>
      <c r="C1614" s="6">
        <v>0.40509904001729985</v>
      </c>
      <c r="D1614" s="2">
        <f t="shared" si="175"/>
        <v>12844.231662776581</v>
      </c>
      <c r="E1614" s="6">
        <v>5.2031859163506002</v>
      </c>
      <c r="F1614" s="6">
        <v>0.65600000000000003</v>
      </c>
      <c r="G1614" s="2">
        <f t="shared" si="176"/>
        <v>13315.548780487803</v>
      </c>
      <c r="H1614" s="15">
        <v>8.7349999999999994</v>
      </c>
      <c r="I1614" s="6">
        <v>0.45400000000000001</v>
      </c>
      <c r="J1614" s="2">
        <f t="shared" si="177"/>
        <v>40090.308370044055</v>
      </c>
      <c r="K1614" s="15">
        <v>18.201000000000001</v>
      </c>
      <c r="L1614" s="88" t="s">
        <v>78</v>
      </c>
    </row>
    <row r="1615" spans="2:12">
      <c r="B1615" s="84" t="s">
        <v>79</v>
      </c>
      <c r="C1615" s="6">
        <v>1.8939999999999999</v>
      </c>
      <c r="D1615" s="2">
        <f t="shared" si="175"/>
        <v>14399.683210137277</v>
      </c>
      <c r="E1615" s="6">
        <v>27.273</v>
      </c>
      <c r="F1615" s="6">
        <v>1.921</v>
      </c>
      <c r="G1615" s="2">
        <f t="shared" si="176"/>
        <v>14623.633524206141</v>
      </c>
      <c r="H1615" s="15">
        <v>28.091999999999999</v>
      </c>
      <c r="I1615" s="6">
        <v>1.9530000000000001</v>
      </c>
      <c r="J1615" s="2">
        <f t="shared" si="177"/>
        <v>14784.434203789042</v>
      </c>
      <c r="K1615" s="15">
        <v>28.873999999999999</v>
      </c>
      <c r="L1615" s="88" t="s">
        <v>80</v>
      </c>
    </row>
    <row r="1616" spans="2:12">
      <c r="B1616" s="84" t="s">
        <v>81</v>
      </c>
      <c r="C1616" s="6">
        <v>40.833659999999995</v>
      </c>
      <c r="D1616" s="2">
        <f t="shared" si="175"/>
        <v>15043.300061762773</v>
      </c>
      <c r="E1616" s="6">
        <v>614.27300000000002</v>
      </c>
      <c r="F1616" s="6">
        <v>51.975786999999997</v>
      </c>
      <c r="G1616" s="2">
        <f t="shared" si="176"/>
        <v>14557.855564553549</v>
      </c>
      <c r="H1616" s="15">
        <v>756.65599999999995</v>
      </c>
      <c r="I1616" s="6">
        <v>48.022908000000001</v>
      </c>
      <c r="J1616" s="2">
        <f t="shared" si="177"/>
        <v>15845.083767105481</v>
      </c>
      <c r="K1616" s="15">
        <v>760.92700000000002</v>
      </c>
      <c r="L1616" s="88" t="s">
        <v>82</v>
      </c>
    </row>
    <row r="1617" spans="2:12">
      <c r="B1617" s="84" t="s">
        <v>83</v>
      </c>
      <c r="C1617" s="6">
        <v>6.1989999999999998</v>
      </c>
      <c r="D1617" s="2">
        <f t="shared" si="175"/>
        <v>32595.418615905801</v>
      </c>
      <c r="E1617" s="6">
        <v>202.05900000000003</v>
      </c>
      <c r="F1617" s="6">
        <v>5.61</v>
      </c>
      <c r="G1617" s="2">
        <f t="shared" si="176"/>
        <v>35301.782531194302</v>
      </c>
      <c r="H1617" s="15">
        <v>198.04300000000001</v>
      </c>
      <c r="I1617" s="6">
        <v>4.4359999999999999</v>
      </c>
      <c r="J1617" s="2">
        <f t="shared" si="177"/>
        <v>43078.449053201082</v>
      </c>
      <c r="K1617" s="15">
        <v>191.096</v>
      </c>
      <c r="L1617" s="88" t="s">
        <v>84</v>
      </c>
    </row>
    <row r="1618" spans="2:12">
      <c r="B1618" s="84" t="s">
        <v>85</v>
      </c>
      <c r="C1618" s="6"/>
      <c r="D1618" s="2"/>
      <c r="E1618" s="6"/>
      <c r="F1618" s="6"/>
      <c r="G1618" s="2"/>
      <c r="H1618" s="15"/>
      <c r="I1618" s="6"/>
      <c r="J1618" s="2"/>
      <c r="K1618" s="15"/>
      <c r="L1618" s="88" t="s">
        <v>86</v>
      </c>
    </row>
    <row r="1619" spans="2:12" ht="15" thickBot="1">
      <c r="B1619" s="85" t="s">
        <v>87</v>
      </c>
      <c r="C1619" s="16">
        <v>3.839</v>
      </c>
      <c r="D1619" s="2">
        <f t="shared" si="175"/>
        <v>5518.8851263349834</v>
      </c>
      <c r="E1619" s="16">
        <v>21.187000000000001</v>
      </c>
      <c r="F1619" s="16">
        <v>3.7559999999999998</v>
      </c>
      <c r="G1619" s="2">
        <f t="shared" si="176"/>
        <v>5505.0585729499471</v>
      </c>
      <c r="H1619" s="17">
        <v>20.677</v>
      </c>
      <c r="I1619" s="16">
        <v>3.05</v>
      </c>
      <c r="J1619" s="2">
        <f t="shared" si="177"/>
        <v>5594.0983606557393</v>
      </c>
      <c r="K1619" s="17">
        <v>17.062000000000001</v>
      </c>
      <c r="L1619" s="89" t="s">
        <v>88</v>
      </c>
    </row>
    <row r="1620" spans="2:12" ht="16.5" thickBot="1">
      <c r="B1620" s="86" t="s">
        <v>383</v>
      </c>
      <c r="C1620" s="90">
        <f>SUM(C1598:C1619)</f>
        <v>112.8212542424355</v>
      </c>
      <c r="D1620" s="90">
        <f t="shared" si="175"/>
        <v>19328.916829334859</v>
      </c>
      <c r="E1620" s="90">
        <f>SUM(E1598:E1619)</f>
        <v>2180.7126398332784</v>
      </c>
      <c r="F1620" s="90">
        <f>SUM(F1598:F1619)</f>
        <v>119.91013920192741</v>
      </c>
      <c r="G1620" s="90">
        <f t="shared" si="176"/>
        <v>17057.745384392103</v>
      </c>
      <c r="H1620" s="90">
        <f>SUM(H1598:H1619)</f>
        <v>2045.3966235134919</v>
      </c>
      <c r="I1620" s="90">
        <f>SUM(I1598:I1619)</f>
        <v>118.69796628389504</v>
      </c>
      <c r="J1620" s="90">
        <f t="shared" si="177"/>
        <v>17318.428138371048</v>
      </c>
      <c r="K1620" s="90">
        <f>SUM(K1598:K1619)</f>
        <v>2055.6621992584255</v>
      </c>
      <c r="L1620" s="86" t="s">
        <v>385</v>
      </c>
    </row>
    <row r="1621" spans="2:12" ht="16.5" thickBot="1">
      <c r="B1621" s="86" t="s">
        <v>384</v>
      </c>
      <c r="C1621" s="90">
        <v>2396.5659999999998</v>
      </c>
      <c r="D1621" s="90">
        <f t="shared" si="175"/>
        <v>14084.200894112659</v>
      </c>
      <c r="E1621" s="90">
        <v>33753.716999999997</v>
      </c>
      <c r="F1621" s="90">
        <v>2480.3420000000001</v>
      </c>
      <c r="G1621" s="90">
        <f t="shared" si="176"/>
        <v>14197.346575593205</v>
      </c>
      <c r="H1621" s="90">
        <v>35214.275000000001</v>
      </c>
      <c r="I1621" s="90">
        <v>568.29899999999998</v>
      </c>
      <c r="J1621" s="90">
        <f t="shared" si="177"/>
        <v>1214.9713443099495</v>
      </c>
      <c r="K1621" s="90">
        <v>690.46699999999998</v>
      </c>
      <c r="L1621" s="86" t="s">
        <v>382</v>
      </c>
    </row>
    <row r="1622" spans="2:12">
      <c r="C1622" s="50"/>
      <c r="E1622" s="50"/>
      <c r="F1622" s="50"/>
      <c r="H1622" s="51"/>
    </row>
    <row r="1623" spans="2:12">
      <c r="C1623" s="63"/>
      <c r="E1623" s="63"/>
      <c r="F1623" s="63"/>
      <c r="H1623" s="63"/>
    </row>
    <row r="1624" spans="2:12">
      <c r="B1624" s="59" t="s">
        <v>456</v>
      </c>
      <c r="L1624" s="59" t="s">
        <v>194</v>
      </c>
    </row>
    <row r="1625" spans="2:12">
      <c r="B1625" s="59" t="s">
        <v>398</v>
      </c>
      <c r="L1625" s="59" t="s">
        <v>478</v>
      </c>
    </row>
    <row r="1626" spans="2:12" ht="15" thickBot="1">
      <c r="B1626" s="59" t="s">
        <v>133</v>
      </c>
      <c r="L1626" s="59" t="s">
        <v>134</v>
      </c>
    </row>
    <row r="1627" spans="2:12" ht="15" thickBot="1">
      <c r="B1627" s="102" t="s">
        <v>43</v>
      </c>
      <c r="C1627" s="105">
        <v>2015</v>
      </c>
      <c r="D1627" s="106"/>
      <c r="E1627" s="107"/>
      <c r="F1627" s="105">
        <v>2016</v>
      </c>
      <c r="G1627" s="106"/>
      <c r="H1627" s="107"/>
      <c r="I1627" s="105">
        <v>2017</v>
      </c>
      <c r="J1627" s="106"/>
      <c r="K1627" s="107"/>
      <c r="L1627" s="108" t="s">
        <v>44</v>
      </c>
    </row>
    <row r="1628" spans="2:12">
      <c r="B1628" s="103"/>
      <c r="C1628" s="79" t="s">
        <v>8</v>
      </c>
      <c r="D1628" s="79" t="s">
        <v>9</v>
      </c>
      <c r="E1628" s="79" t="s">
        <v>10</v>
      </c>
      <c r="F1628" s="79" t="s">
        <v>8</v>
      </c>
      <c r="G1628" s="79" t="s">
        <v>9</v>
      </c>
      <c r="H1628" s="80" t="s">
        <v>10</v>
      </c>
      <c r="I1628" s="79" t="s">
        <v>8</v>
      </c>
      <c r="J1628" s="79" t="s">
        <v>9</v>
      </c>
      <c r="K1628" s="80" t="s">
        <v>10</v>
      </c>
      <c r="L1628" s="109"/>
    </row>
    <row r="1629" spans="2:12" ht="15" thickBot="1">
      <c r="B1629" s="104"/>
      <c r="C1629" s="81" t="s">
        <v>11</v>
      </c>
      <c r="D1629" s="81" t="s">
        <v>12</v>
      </c>
      <c r="E1629" s="81" t="s">
        <v>13</v>
      </c>
      <c r="F1629" s="81" t="s">
        <v>11</v>
      </c>
      <c r="G1629" s="81" t="s">
        <v>12</v>
      </c>
      <c r="H1629" s="82" t="s">
        <v>13</v>
      </c>
      <c r="I1629" s="81" t="s">
        <v>11</v>
      </c>
      <c r="J1629" s="81" t="s">
        <v>12</v>
      </c>
      <c r="K1629" s="82" t="s">
        <v>13</v>
      </c>
      <c r="L1629" s="110"/>
    </row>
    <row r="1630" spans="2:12">
      <c r="B1630" s="83" t="s">
        <v>45</v>
      </c>
      <c r="C1630" s="5"/>
      <c r="D1630" s="2"/>
      <c r="E1630" s="5"/>
      <c r="F1630" s="5"/>
      <c r="G1630" s="2"/>
      <c r="H1630" s="14"/>
      <c r="I1630" s="5"/>
      <c r="J1630" s="2"/>
      <c r="K1630" s="1"/>
      <c r="L1630" s="87" t="s">
        <v>46</v>
      </c>
    </row>
    <row r="1631" spans="2:12">
      <c r="B1631" s="84" t="s">
        <v>47</v>
      </c>
      <c r="C1631" s="6"/>
      <c r="D1631" s="2"/>
      <c r="E1631" s="6"/>
      <c r="F1631" s="6"/>
      <c r="G1631" s="2"/>
      <c r="H1631" s="15"/>
      <c r="I1631" s="6"/>
      <c r="J1631" s="2"/>
      <c r="K1631" s="15"/>
      <c r="L1631" s="88" t="s">
        <v>48</v>
      </c>
    </row>
    <row r="1632" spans="2:12">
      <c r="B1632" s="84" t="s">
        <v>49</v>
      </c>
      <c r="C1632" s="6"/>
      <c r="D1632" s="2"/>
      <c r="E1632" s="6"/>
      <c r="F1632" s="6"/>
      <c r="G1632" s="2"/>
      <c r="H1632" s="15"/>
      <c r="I1632" s="15"/>
      <c r="J1632" s="2"/>
      <c r="K1632" s="15"/>
      <c r="L1632" s="88" t="s">
        <v>50</v>
      </c>
    </row>
    <row r="1633" spans="2:12">
      <c r="B1633" s="84" t="s">
        <v>51</v>
      </c>
      <c r="C1633" s="6">
        <v>7.4119999999999999</v>
      </c>
      <c r="D1633" s="2">
        <f t="shared" ref="D1633:D1652" si="178">E1633/C1633*1000</f>
        <v>2527.3880194279545</v>
      </c>
      <c r="E1633" s="6">
        <v>18.733000000000001</v>
      </c>
      <c r="F1633" s="6">
        <v>7.8029999999999999</v>
      </c>
      <c r="G1633" s="2">
        <f t="shared" ref="G1633:G1652" si="179">H1633/F1633*1000</f>
        <v>2529.6680763808795</v>
      </c>
      <c r="H1633" s="15">
        <v>19.739000000000001</v>
      </c>
      <c r="I1633" s="6">
        <v>8.1950000000000003</v>
      </c>
      <c r="J1633" s="2">
        <f t="shared" ref="J1633:J1653" si="180">K1633/I1633*1000</f>
        <v>2531.6656497864551</v>
      </c>
      <c r="K1633" s="15">
        <v>20.747</v>
      </c>
      <c r="L1633" s="88" t="s">
        <v>52</v>
      </c>
    </row>
    <row r="1634" spans="2:12">
      <c r="B1634" s="84" t="s">
        <v>53</v>
      </c>
      <c r="C1634" s="6">
        <v>3.8879999999999999</v>
      </c>
      <c r="D1634" s="2">
        <f t="shared" si="178"/>
        <v>3509.7736625514403</v>
      </c>
      <c r="E1634" s="6">
        <v>13.646000000000001</v>
      </c>
      <c r="F1634" s="6">
        <v>3.637</v>
      </c>
      <c r="G1634" s="2">
        <f t="shared" si="179"/>
        <v>3556.5026120428925</v>
      </c>
      <c r="H1634" s="15">
        <v>12.935</v>
      </c>
      <c r="I1634" s="6">
        <v>3.3279999999999998</v>
      </c>
      <c r="J1634" s="2">
        <f t="shared" si="180"/>
        <v>3590.1442307692309</v>
      </c>
      <c r="K1634" s="15">
        <v>11.948</v>
      </c>
      <c r="L1634" s="88" t="s">
        <v>54</v>
      </c>
    </row>
    <row r="1635" spans="2:12">
      <c r="B1635" s="84" t="s">
        <v>55</v>
      </c>
      <c r="C1635" s="6"/>
      <c r="D1635" s="6"/>
      <c r="E1635" s="6"/>
      <c r="F1635" s="6"/>
      <c r="G1635" s="6"/>
      <c r="H1635" s="6"/>
      <c r="I1635" s="6"/>
      <c r="J1635" s="6"/>
      <c r="K1635" s="6"/>
      <c r="L1635" s="88" t="s">
        <v>56</v>
      </c>
    </row>
    <row r="1636" spans="2:12">
      <c r="B1636" s="84" t="s">
        <v>57</v>
      </c>
      <c r="C1636" s="6">
        <v>0.316</v>
      </c>
      <c r="D1636" s="6">
        <f t="shared" si="178"/>
        <v>1775.3164556962026</v>
      </c>
      <c r="E1636" s="6">
        <v>0.56100000000000005</v>
      </c>
      <c r="F1636" s="6">
        <v>0.318</v>
      </c>
      <c r="G1636" s="6">
        <f t="shared" si="179"/>
        <v>1833.3333333333333</v>
      </c>
      <c r="H1636" s="6">
        <v>0.58299999999999996</v>
      </c>
      <c r="I1636" s="6">
        <v>0.32</v>
      </c>
      <c r="J1636" s="6">
        <f t="shared" si="180"/>
        <v>1893.7499999999998</v>
      </c>
      <c r="K1636" s="6">
        <v>0.60599999999999998</v>
      </c>
      <c r="L1636" s="88" t="s">
        <v>58</v>
      </c>
    </row>
    <row r="1637" spans="2:12">
      <c r="B1637" s="84" t="s">
        <v>59</v>
      </c>
      <c r="C1637" s="6"/>
      <c r="D1637" s="2"/>
      <c r="E1637" s="6"/>
      <c r="F1637" s="6"/>
      <c r="G1637" s="2"/>
      <c r="H1637" s="15"/>
      <c r="I1637" s="6"/>
      <c r="J1637" s="2"/>
      <c r="K1637" s="15"/>
      <c r="L1637" s="88" t="s">
        <v>60</v>
      </c>
    </row>
    <row r="1638" spans="2:12">
      <c r="B1638" s="84" t="s">
        <v>61</v>
      </c>
      <c r="C1638" s="6">
        <v>3.3039999999999998</v>
      </c>
      <c r="D1638" s="2">
        <f t="shared" si="178"/>
        <v>3208.5351089588385</v>
      </c>
      <c r="E1638" s="6">
        <v>10.601000000000001</v>
      </c>
      <c r="F1638" s="6">
        <v>3.2559999999999998</v>
      </c>
      <c r="G1638" s="2">
        <f t="shared" si="179"/>
        <v>3520.5773955773957</v>
      </c>
      <c r="H1638" s="15">
        <v>11.462999999999999</v>
      </c>
      <c r="I1638" s="6">
        <v>3.3370000000000002</v>
      </c>
      <c r="J1638" s="2">
        <f t="shared" si="180"/>
        <v>3568.4746778543599</v>
      </c>
      <c r="K1638" s="15">
        <v>11.907999999999999</v>
      </c>
      <c r="L1638" s="88" t="s">
        <v>62</v>
      </c>
    </row>
    <row r="1639" spans="2:12">
      <c r="B1639" s="84" t="s">
        <v>63</v>
      </c>
      <c r="C1639" s="6">
        <v>0.70299999999999996</v>
      </c>
      <c r="D1639" s="2">
        <f t="shared" si="178"/>
        <v>1145.0924608819346</v>
      </c>
      <c r="E1639" s="6">
        <v>0.80500000000000005</v>
      </c>
      <c r="F1639" s="6">
        <v>0.69499999999999995</v>
      </c>
      <c r="G1639" s="2">
        <f t="shared" si="179"/>
        <v>1153.9568345323744</v>
      </c>
      <c r="H1639" s="15">
        <v>0.80200000000000005</v>
      </c>
      <c r="I1639" s="6">
        <v>0.68100000000000005</v>
      </c>
      <c r="J1639" s="2">
        <f t="shared" si="180"/>
        <v>1162.9955947136564</v>
      </c>
      <c r="K1639" s="15">
        <v>0.79200000000000004</v>
      </c>
      <c r="L1639" s="88" t="s">
        <v>64</v>
      </c>
    </row>
    <row r="1640" spans="2:12">
      <c r="B1640" s="84" t="s">
        <v>65</v>
      </c>
      <c r="C1640" s="6"/>
      <c r="D1640" s="2"/>
      <c r="E1640" s="6"/>
      <c r="F1640" s="6"/>
      <c r="G1640" s="2"/>
      <c r="H1640" s="15"/>
      <c r="I1640" s="6"/>
      <c r="J1640" s="2"/>
      <c r="K1640" s="15"/>
      <c r="L1640" s="88" t="s">
        <v>66</v>
      </c>
    </row>
    <row r="1641" spans="2:12">
      <c r="B1641" s="84" t="s">
        <v>67</v>
      </c>
      <c r="C1641" s="6"/>
      <c r="D1641" s="2"/>
      <c r="E1641" s="6"/>
      <c r="F1641" s="6"/>
      <c r="G1641" s="2"/>
      <c r="H1641" s="15"/>
      <c r="I1641" s="6"/>
      <c r="J1641" s="2"/>
      <c r="K1641" s="15"/>
      <c r="L1641" s="88" t="s">
        <v>68</v>
      </c>
    </row>
    <row r="1642" spans="2:12">
      <c r="B1642" s="84" t="s">
        <v>69</v>
      </c>
      <c r="C1642" s="6"/>
      <c r="D1642" s="2"/>
      <c r="E1642" s="6"/>
      <c r="F1642" s="6"/>
      <c r="G1642" s="2"/>
      <c r="H1642" s="15"/>
      <c r="I1642" s="6"/>
      <c r="J1642" s="2"/>
      <c r="K1642" s="15"/>
      <c r="L1642" s="88" t="s">
        <v>70</v>
      </c>
    </row>
    <row r="1643" spans="2:12">
      <c r="B1643" s="84" t="s">
        <v>71</v>
      </c>
      <c r="C1643" s="6"/>
      <c r="D1643" s="2"/>
      <c r="E1643" s="6"/>
      <c r="F1643" s="6"/>
      <c r="G1643" s="2"/>
      <c r="H1643" s="15"/>
      <c r="I1643" s="6"/>
      <c r="J1643" s="2"/>
      <c r="K1643" s="15"/>
      <c r="L1643" s="88" t="s">
        <v>72</v>
      </c>
    </row>
    <row r="1644" spans="2:12">
      <c r="B1644" s="84" t="s">
        <v>73</v>
      </c>
      <c r="C1644" s="6"/>
      <c r="D1644" s="6"/>
      <c r="E1644" s="6"/>
      <c r="F1644" s="6"/>
      <c r="G1644" s="2"/>
      <c r="H1644" s="15"/>
      <c r="I1644" s="6"/>
      <c r="J1644" s="2"/>
      <c r="K1644" s="15"/>
      <c r="L1644" s="88" t="s">
        <v>74</v>
      </c>
    </row>
    <row r="1645" spans="2:12">
      <c r="B1645" s="84" t="s">
        <v>75</v>
      </c>
      <c r="C1645" s="6"/>
      <c r="D1645" s="2"/>
      <c r="E1645" s="6"/>
      <c r="F1645" s="6"/>
      <c r="G1645" s="2"/>
      <c r="H1645" s="15"/>
      <c r="I1645" s="6"/>
      <c r="J1645" s="2"/>
      <c r="K1645" s="15"/>
      <c r="L1645" s="88" t="s">
        <v>76</v>
      </c>
    </row>
    <row r="1646" spans="2:12">
      <c r="B1646" s="84" t="s">
        <v>77</v>
      </c>
      <c r="C1646" s="6"/>
      <c r="D1646" s="2"/>
      <c r="E1646" s="6"/>
      <c r="F1646" s="6"/>
      <c r="G1646" s="2"/>
      <c r="H1646" s="15"/>
      <c r="I1646" s="6"/>
      <c r="J1646" s="2"/>
      <c r="K1646" s="15"/>
      <c r="L1646" s="88" t="s">
        <v>78</v>
      </c>
    </row>
    <row r="1647" spans="2:12">
      <c r="B1647" s="84" t="s">
        <v>79</v>
      </c>
      <c r="C1647" s="6"/>
      <c r="D1647" s="2"/>
      <c r="E1647" s="6"/>
      <c r="F1647" s="6"/>
      <c r="G1647" s="2"/>
      <c r="H1647" s="15"/>
      <c r="I1647" s="6"/>
      <c r="J1647" s="2"/>
      <c r="K1647" s="15"/>
      <c r="L1647" s="88" t="s">
        <v>80</v>
      </c>
    </row>
    <row r="1648" spans="2:12">
      <c r="B1648" s="84" t="s">
        <v>81</v>
      </c>
      <c r="C1648" s="6">
        <v>15.968999999999999</v>
      </c>
      <c r="D1648" s="2">
        <f t="shared" si="178"/>
        <v>3394.3891289373164</v>
      </c>
      <c r="E1648" s="6">
        <v>54.204999999999998</v>
      </c>
      <c r="F1648" s="6">
        <v>16.055</v>
      </c>
      <c r="G1648" s="2">
        <f t="shared" si="179"/>
        <v>3409.5297415135474</v>
      </c>
      <c r="H1648" s="15">
        <v>54.74</v>
      </c>
      <c r="I1648" s="6">
        <v>16.138000000000002</v>
      </c>
      <c r="J1648" s="2">
        <f t="shared" si="180"/>
        <v>3425.0216879415043</v>
      </c>
      <c r="K1648" s="15">
        <v>55.273000000000003</v>
      </c>
      <c r="L1648" s="88" t="s">
        <v>82</v>
      </c>
    </row>
    <row r="1649" spans="2:12">
      <c r="B1649" s="84" t="s">
        <v>83</v>
      </c>
      <c r="C1649" s="6">
        <v>1.4610000000000001</v>
      </c>
      <c r="D1649" s="2">
        <f t="shared" si="178"/>
        <v>16642.026009582478</v>
      </c>
      <c r="E1649" s="6">
        <v>24.314</v>
      </c>
      <c r="F1649" s="6">
        <v>1.49</v>
      </c>
      <c r="G1649" s="2">
        <f t="shared" si="179"/>
        <v>16753.020134228187</v>
      </c>
      <c r="H1649" s="15">
        <v>24.962</v>
      </c>
      <c r="I1649" s="6">
        <v>1.5249999999999999</v>
      </c>
      <c r="J1649" s="2">
        <f t="shared" si="180"/>
        <v>16754.098360655738</v>
      </c>
      <c r="K1649" s="15">
        <v>25.55</v>
      </c>
      <c r="L1649" s="88" t="s">
        <v>84</v>
      </c>
    </row>
    <row r="1650" spans="2:12">
      <c r="B1650" s="84" t="s">
        <v>85</v>
      </c>
      <c r="C1650" s="6"/>
      <c r="D1650" s="2"/>
      <c r="E1650" s="6"/>
      <c r="F1650" s="6"/>
      <c r="G1650" s="2"/>
      <c r="H1650" s="15"/>
      <c r="I1650" s="6"/>
      <c r="J1650" s="2"/>
      <c r="K1650" s="15"/>
      <c r="L1650" s="88" t="s">
        <v>86</v>
      </c>
    </row>
    <row r="1651" spans="2:12" ht="15" thickBot="1">
      <c r="B1651" s="85" t="s">
        <v>87</v>
      </c>
      <c r="C1651" s="16"/>
      <c r="D1651" s="2"/>
      <c r="E1651" s="16"/>
      <c r="F1651" s="16"/>
      <c r="G1651" s="2"/>
      <c r="H1651" s="17"/>
      <c r="I1651" s="16"/>
      <c r="J1651" s="2"/>
      <c r="K1651" s="17"/>
      <c r="L1651" s="89" t="s">
        <v>88</v>
      </c>
    </row>
    <row r="1652" spans="2:12" ht="16.5" thickBot="1">
      <c r="B1652" s="86" t="s">
        <v>383</v>
      </c>
      <c r="C1652" s="90">
        <f>SUM(C1630:C1651)</f>
        <v>33.052999999999997</v>
      </c>
      <c r="D1652" s="90">
        <f t="shared" si="178"/>
        <v>3717.2117508244341</v>
      </c>
      <c r="E1652" s="90">
        <f>SUM(E1630:E1651)</f>
        <v>122.86500000000001</v>
      </c>
      <c r="F1652" s="90">
        <f>SUM(F1630:F1651)</f>
        <v>33.253999999999998</v>
      </c>
      <c r="G1652" s="90">
        <f t="shared" si="179"/>
        <v>3765.682323930956</v>
      </c>
      <c r="H1652" s="90">
        <f>SUM(H1630:H1651)</f>
        <v>125.224</v>
      </c>
      <c r="I1652" s="90">
        <f>SUM(I1630:I1651)</f>
        <v>33.524000000000001</v>
      </c>
      <c r="J1652" s="90">
        <f t="shared" si="180"/>
        <v>3783.0807779501251</v>
      </c>
      <c r="K1652" s="90">
        <f>SUM(K1630:K1651)</f>
        <v>126.824</v>
      </c>
      <c r="L1652" s="86" t="s">
        <v>385</v>
      </c>
    </row>
    <row r="1653" spans="2:12" ht="16.5" thickBot="1">
      <c r="B1653" s="86" t="s">
        <v>384</v>
      </c>
      <c r="C1653" s="90">
        <v>1719.338</v>
      </c>
      <c r="D1653" s="90">
        <f>E1653/C1653*1000</f>
        <v>2333.4364738056161</v>
      </c>
      <c r="E1653" s="90">
        <v>4011.9659999999999</v>
      </c>
      <c r="F1653" s="90">
        <v>1834.846</v>
      </c>
      <c r="G1653" s="90">
        <f>H1653/F1653*1000</f>
        <v>2214.5553359791502</v>
      </c>
      <c r="H1653" s="90">
        <v>4063.3679999999999</v>
      </c>
      <c r="I1653" s="90">
        <v>1856.6410000000001</v>
      </c>
      <c r="J1653" s="90">
        <f t="shared" si="180"/>
        <v>2491.5064355467748</v>
      </c>
      <c r="K1653" s="90">
        <v>4625.8329999999996</v>
      </c>
      <c r="L1653" s="86" t="s">
        <v>382</v>
      </c>
    </row>
    <row r="1657" spans="2:12">
      <c r="B1657" s="59" t="s">
        <v>457</v>
      </c>
      <c r="L1657" s="59" t="s">
        <v>199</v>
      </c>
    </row>
    <row r="1658" spans="2:12">
      <c r="B1658" s="59" t="s">
        <v>264</v>
      </c>
      <c r="L1658" s="59" t="s">
        <v>379</v>
      </c>
    </row>
    <row r="1659" spans="2:12" ht="15" thickBot="1">
      <c r="B1659" s="59" t="s">
        <v>133</v>
      </c>
      <c r="L1659" s="59" t="s">
        <v>134</v>
      </c>
    </row>
    <row r="1660" spans="2:12" ht="15" thickBot="1">
      <c r="B1660" s="102" t="s">
        <v>43</v>
      </c>
      <c r="C1660" s="105">
        <v>2015</v>
      </c>
      <c r="D1660" s="106"/>
      <c r="E1660" s="107"/>
      <c r="F1660" s="105">
        <v>2016</v>
      </c>
      <c r="G1660" s="106"/>
      <c r="H1660" s="107"/>
      <c r="I1660" s="105">
        <v>2017</v>
      </c>
      <c r="J1660" s="106"/>
      <c r="K1660" s="107"/>
      <c r="L1660" s="108" t="s">
        <v>44</v>
      </c>
    </row>
    <row r="1661" spans="2:12">
      <c r="B1661" s="103"/>
      <c r="C1661" s="79" t="s">
        <v>8</v>
      </c>
      <c r="D1661" s="79" t="s">
        <v>9</v>
      </c>
      <c r="E1661" s="79" t="s">
        <v>10</v>
      </c>
      <c r="F1661" s="79" t="s">
        <v>8</v>
      </c>
      <c r="G1661" s="79" t="s">
        <v>9</v>
      </c>
      <c r="H1661" s="80" t="s">
        <v>10</v>
      </c>
      <c r="I1661" s="79" t="s">
        <v>8</v>
      </c>
      <c r="J1661" s="79" t="s">
        <v>9</v>
      </c>
      <c r="K1661" s="80" t="s">
        <v>10</v>
      </c>
      <c r="L1661" s="109"/>
    </row>
    <row r="1662" spans="2:12" ht="15" thickBot="1">
      <c r="B1662" s="104"/>
      <c r="C1662" s="81" t="s">
        <v>11</v>
      </c>
      <c r="D1662" s="81" t="s">
        <v>12</v>
      </c>
      <c r="E1662" s="81" t="s">
        <v>13</v>
      </c>
      <c r="F1662" s="81" t="s">
        <v>11</v>
      </c>
      <c r="G1662" s="81" t="s">
        <v>12</v>
      </c>
      <c r="H1662" s="82" t="s">
        <v>13</v>
      </c>
      <c r="I1662" s="81" t="s">
        <v>11</v>
      </c>
      <c r="J1662" s="81" t="s">
        <v>12</v>
      </c>
      <c r="K1662" s="82" t="s">
        <v>13</v>
      </c>
      <c r="L1662" s="110"/>
    </row>
    <row r="1663" spans="2:12">
      <c r="B1663" s="83" t="s">
        <v>45</v>
      </c>
      <c r="C1663" s="5">
        <v>5.9020000000000001</v>
      </c>
      <c r="D1663" s="2">
        <f t="shared" ref="D1663:D1686" si="181">E1663/C1663*1000</f>
        <v>22866.824805150798</v>
      </c>
      <c r="E1663" s="5">
        <v>134.96</v>
      </c>
      <c r="F1663" s="5">
        <v>3.1120000000000001</v>
      </c>
      <c r="G1663" s="2">
        <f t="shared" ref="G1663:G1686" si="182">H1663/F1663*1000</f>
        <v>22461.439588688947</v>
      </c>
      <c r="H1663" s="14">
        <v>69.900000000000006</v>
      </c>
      <c r="I1663" s="5">
        <v>2.7570000000000001</v>
      </c>
      <c r="J1663" s="2">
        <f t="shared" ref="J1663:J1686" si="183">K1663/I1663*1000</f>
        <v>25548.059484947407</v>
      </c>
      <c r="K1663" s="1">
        <v>70.436000000000007</v>
      </c>
      <c r="L1663" s="87" t="s">
        <v>46</v>
      </c>
    </row>
    <row r="1664" spans="2:12">
      <c r="B1664" s="84" t="s">
        <v>47</v>
      </c>
      <c r="C1664" s="6">
        <v>1.393663590876788</v>
      </c>
      <c r="D1664" s="2">
        <f t="shared" si="181"/>
        <v>13241.997848752444</v>
      </c>
      <c r="E1664" s="6">
        <v>18.454890272275033</v>
      </c>
      <c r="F1664" s="6">
        <v>0.96622633037299432</v>
      </c>
      <c r="G1664" s="2">
        <f t="shared" si="182"/>
        <v>13560.765436979795</v>
      </c>
      <c r="H1664" s="15">
        <v>13.102768625221922</v>
      </c>
      <c r="I1664" s="6">
        <v>1.925114322722574</v>
      </c>
      <c r="J1664" s="2">
        <f t="shared" si="183"/>
        <v>12343.293194406504</v>
      </c>
      <c r="K1664" s="15">
        <v>23.762250518116034</v>
      </c>
      <c r="L1664" s="88" t="s">
        <v>48</v>
      </c>
    </row>
    <row r="1665" spans="2:12">
      <c r="B1665" s="84" t="s">
        <v>49</v>
      </c>
      <c r="C1665" s="6">
        <v>7.0000000000000001E-3</v>
      </c>
      <c r="D1665" s="2">
        <f t="shared" si="181"/>
        <v>91142.857142857145</v>
      </c>
      <c r="E1665" s="6">
        <v>0.63800000000000001</v>
      </c>
      <c r="F1665" s="6">
        <v>7.0000000000000001E-3</v>
      </c>
      <c r="G1665" s="2">
        <f t="shared" si="182"/>
        <v>91142.857142857145</v>
      </c>
      <c r="H1665" s="15">
        <v>0.63800000000000001</v>
      </c>
      <c r="I1665" s="15">
        <v>5.0000000000000001E-3</v>
      </c>
      <c r="J1665" s="2">
        <f t="shared" si="183"/>
        <v>127800</v>
      </c>
      <c r="K1665" s="15">
        <v>0.63900000000000001</v>
      </c>
      <c r="L1665" s="88" t="s">
        <v>50</v>
      </c>
    </row>
    <row r="1666" spans="2:12">
      <c r="B1666" s="84" t="s">
        <v>51</v>
      </c>
      <c r="C1666" s="6">
        <v>3.2490000000000001</v>
      </c>
      <c r="D1666" s="2">
        <f t="shared" si="181"/>
        <v>27608.49492151431</v>
      </c>
      <c r="E1666" s="6">
        <v>89.7</v>
      </c>
      <c r="F1666" s="6">
        <v>3.26</v>
      </c>
      <c r="G1666" s="2">
        <f t="shared" si="182"/>
        <v>27631.901840490798</v>
      </c>
      <c r="H1666" s="15">
        <v>90.08</v>
      </c>
      <c r="I1666" s="6">
        <v>3.4249999999999998</v>
      </c>
      <c r="J1666" s="2">
        <f t="shared" si="183"/>
        <v>27671.824817518249</v>
      </c>
      <c r="K1666" s="15">
        <v>94.775999999999996</v>
      </c>
      <c r="L1666" s="88" t="s">
        <v>52</v>
      </c>
    </row>
    <row r="1667" spans="2:12">
      <c r="B1667" s="84" t="s">
        <v>53</v>
      </c>
      <c r="C1667" s="6">
        <v>14.558</v>
      </c>
      <c r="D1667" s="2">
        <f t="shared" si="181"/>
        <v>20775.44992444017</v>
      </c>
      <c r="E1667" s="6">
        <v>302.44900000000001</v>
      </c>
      <c r="F1667" s="6">
        <v>12.349</v>
      </c>
      <c r="G1667" s="2">
        <f t="shared" si="182"/>
        <v>21949.469592679565</v>
      </c>
      <c r="H1667" s="15">
        <v>271.05399999999997</v>
      </c>
      <c r="I1667" s="6">
        <v>13.085000000000001</v>
      </c>
      <c r="J1667" s="2">
        <f t="shared" si="183"/>
        <v>23527.779900649599</v>
      </c>
      <c r="K1667" s="15">
        <v>307.86099999999999</v>
      </c>
      <c r="L1667" s="88" t="s">
        <v>54</v>
      </c>
    </row>
    <row r="1668" spans="2:12">
      <c r="B1668" s="84" t="s">
        <v>55</v>
      </c>
      <c r="C1668" s="6"/>
      <c r="D1668" s="6"/>
      <c r="E1668" s="6"/>
      <c r="F1668" s="6"/>
      <c r="G1668" s="6"/>
      <c r="H1668" s="6"/>
      <c r="I1668" s="6"/>
      <c r="J1668" s="6"/>
      <c r="K1668" s="6"/>
      <c r="L1668" s="88" t="s">
        <v>56</v>
      </c>
    </row>
    <row r="1669" spans="2:12">
      <c r="B1669" s="84" t="s">
        <v>57</v>
      </c>
      <c r="C1669" s="6">
        <v>1.7582417582417582E-3</v>
      </c>
      <c r="D1669" s="6">
        <f t="shared" si="181"/>
        <v>9100</v>
      </c>
      <c r="E1669" s="6">
        <v>1.6E-2</v>
      </c>
      <c r="F1669" s="6">
        <v>1.7582417582417582E-3</v>
      </c>
      <c r="G1669" s="6">
        <f t="shared" si="182"/>
        <v>9100</v>
      </c>
      <c r="H1669" s="6">
        <v>1.6E-2</v>
      </c>
      <c r="I1669" s="6">
        <v>1.7582417582417582E-3</v>
      </c>
      <c r="J1669" s="6">
        <f t="shared" si="183"/>
        <v>9100</v>
      </c>
      <c r="K1669" s="6">
        <v>1.6E-2</v>
      </c>
      <c r="L1669" s="88" t="s">
        <v>58</v>
      </c>
    </row>
    <row r="1670" spans="2:12">
      <c r="B1670" s="84" t="s">
        <v>59</v>
      </c>
      <c r="C1670" s="6">
        <v>3.286</v>
      </c>
      <c r="D1670" s="2">
        <f t="shared" si="181"/>
        <v>21044.73524041388</v>
      </c>
      <c r="E1670" s="6">
        <v>69.153000000000006</v>
      </c>
      <c r="F1670" s="6">
        <v>4.5970000000000004</v>
      </c>
      <c r="G1670" s="2">
        <f t="shared" si="182"/>
        <v>20861.648901457473</v>
      </c>
      <c r="H1670" s="15">
        <v>95.900999999999996</v>
      </c>
      <c r="I1670" s="6">
        <v>2.3620000000000001</v>
      </c>
      <c r="J1670" s="2">
        <f t="shared" si="183"/>
        <v>21427.180355630822</v>
      </c>
      <c r="K1670" s="15">
        <v>50.610999999999997</v>
      </c>
      <c r="L1670" s="88" t="s">
        <v>60</v>
      </c>
    </row>
    <row r="1671" spans="2:12">
      <c r="B1671" s="84" t="s">
        <v>61</v>
      </c>
      <c r="C1671" s="6">
        <v>2.2959999999999998</v>
      </c>
      <c r="D1671" s="2">
        <f t="shared" si="181"/>
        <v>15691.202090592336</v>
      </c>
      <c r="E1671" s="6">
        <v>36.027000000000001</v>
      </c>
      <c r="F1671" s="6">
        <v>35.826285599999999</v>
      </c>
      <c r="G1671" s="2">
        <f t="shared" si="182"/>
        <v>6931.26836458871</v>
      </c>
      <c r="H1671" s="15">
        <v>248.32160000000002</v>
      </c>
      <c r="I1671" s="6">
        <v>36.110676000000005</v>
      </c>
      <c r="J1671" s="2">
        <f t="shared" si="183"/>
        <v>6931.5484429036978</v>
      </c>
      <c r="K1671" s="15">
        <v>250.30289999999997</v>
      </c>
      <c r="L1671" s="88" t="s">
        <v>62</v>
      </c>
    </row>
    <row r="1672" spans="2:12">
      <c r="B1672" s="84" t="s">
        <v>63</v>
      </c>
      <c r="C1672" s="6">
        <v>6.3250000000000002</v>
      </c>
      <c r="D1672" s="2">
        <f t="shared" si="181"/>
        <v>14849.486166007904</v>
      </c>
      <c r="E1672" s="6">
        <v>93.923000000000002</v>
      </c>
      <c r="F1672" s="6">
        <v>6.2</v>
      </c>
      <c r="G1672" s="2">
        <f t="shared" si="182"/>
        <v>13876.774193548386</v>
      </c>
      <c r="H1672" s="15">
        <v>86.036000000000001</v>
      </c>
      <c r="I1672" s="6">
        <v>6.91</v>
      </c>
      <c r="J1672" s="2">
        <f t="shared" si="183"/>
        <v>14831.837916063674</v>
      </c>
      <c r="K1672" s="15">
        <v>102.488</v>
      </c>
      <c r="L1672" s="88" t="s">
        <v>64</v>
      </c>
    </row>
    <row r="1673" spans="2:12">
      <c r="B1673" s="84" t="s">
        <v>65</v>
      </c>
      <c r="C1673" s="6"/>
      <c r="D1673" s="2"/>
      <c r="E1673" s="6"/>
      <c r="F1673" s="6"/>
      <c r="G1673" s="2"/>
      <c r="H1673" s="15"/>
      <c r="I1673" s="6"/>
      <c r="J1673" s="2"/>
      <c r="K1673" s="15"/>
      <c r="L1673" s="88" t="s">
        <v>66</v>
      </c>
    </row>
    <row r="1674" spans="2:12">
      <c r="B1674" s="84" t="s">
        <v>67</v>
      </c>
      <c r="C1674" s="6">
        <v>2.04</v>
      </c>
      <c r="D1674" s="2">
        <f t="shared" si="181"/>
        <v>14994.607843137255</v>
      </c>
      <c r="E1674" s="6">
        <v>30.588999999999999</v>
      </c>
      <c r="F1674" s="6">
        <v>2.04</v>
      </c>
      <c r="G1674" s="2">
        <f t="shared" si="182"/>
        <v>8296.5686274509808</v>
      </c>
      <c r="H1674" s="15">
        <v>16.925000000000001</v>
      </c>
      <c r="I1674" s="6">
        <v>2.1040000000000001</v>
      </c>
      <c r="J1674" s="2">
        <f t="shared" si="183"/>
        <v>9441.0646387832712</v>
      </c>
      <c r="K1674" s="15">
        <v>19.864000000000001</v>
      </c>
      <c r="L1674" s="88" t="s">
        <v>68</v>
      </c>
    </row>
    <row r="1675" spans="2:12">
      <c r="B1675" s="84" t="s">
        <v>69</v>
      </c>
      <c r="C1675" s="6">
        <v>0.33263999999999999</v>
      </c>
      <c r="D1675" s="2">
        <f t="shared" si="181"/>
        <v>6313.1313131313127</v>
      </c>
      <c r="E1675" s="6">
        <v>2.1</v>
      </c>
      <c r="F1675" s="6">
        <v>0.27640999999999999</v>
      </c>
      <c r="G1675" s="2">
        <f t="shared" si="182"/>
        <v>6584.4216924134444</v>
      </c>
      <c r="H1675" s="15">
        <v>1.82</v>
      </c>
      <c r="I1675" s="6">
        <v>0.44900000000000001</v>
      </c>
      <c r="J1675" s="2">
        <f t="shared" si="183"/>
        <v>23906.458797327392</v>
      </c>
      <c r="K1675" s="15">
        <v>10.734</v>
      </c>
      <c r="L1675" s="88" t="s">
        <v>70</v>
      </c>
    </row>
    <row r="1676" spans="2:12">
      <c r="B1676" s="84" t="s">
        <v>71</v>
      </c>
      <c r="C1676" s="6">
        <v>2.556</v>
      </c>
      <c r="D1676" s="2">
        <f t="shared" si="181"/>
        <v>18559.859154929578</v>
      </c>
      <c r="E1676" s="6">
        <v>47.439</v>
      </c>
      <c r="F1676" s="6">
        <v>2.5409999999999999</v>
      </c>
      <c r="G1676" s="2">
        <f t="shared" si="182"/>
        <v>18741.833923652106</v>
      </c>
      <c r="H1676" s="15">
        <v>47.622999999999998</v>
      </c>
      <c r="I1676" s="6">
        <v>2.476</v>
      </c>
      <c r="J1676" s="2">
        <f t="shared" si="183"/>
        <v>19058.158319870759</v>
      </c>
      <c r="K1676" s="15">
        <v>47.188000000000002</v>
      </c>
      <c r="L1676" s="88" t="s">
        <v>72</v>
      </c>
    </row>
    <row r="1677" spans="2:12">
      <c r="B1677" s="84" t="s">
        <v>73</v>
      </c>
      <c r="C1677" s="6">
        <v>5.6000000000000001E-2</v>
      </c>
      <c r="D1677" s="6">
        <f t="shared" si="181"/>
        <v>21839.285714285714</v>
      </c>
      <c r="E1677" s="6">
        <v>1.2230000000000001</v>
      </c>
      <c r="F1677" s="6">
        <v>5.0999999999999997E-2</v>
      </c>
      <c r="G1677" s="2">
        <f t="shared" si="182"/>
        <v>21784.313725490196</v>
      </c>
      <c r="H1677" s="15">
        <v>1.111</v>
      </c>
      <c r="I1677" s="6">
        <v>0.1</v>
      </c>
      <c r="J1677" s="2">
        <f t="shared" si="183"/>
        <v>21220</v>
      </c>
      <c r="K1677" s="15">
        <v>2.1219999999999999</v>
      </c>
      <c r="L1677" s="88" t="s">
        <v>74</v>
      </c>
    </row>
    <row r="1678" spans="2:12">
      <c r="B1678" s="84" t="s">
        <v>75</v>
      </c>
      <c r="C1678" s="6">
        <v>0.45100000000000001</v>
      </c>
      <c r="D1678" s="2">
        <f t="shared" si="181"/>
        <v>39660.753880266078</v>
      </c>
      <c r="E1678" s="6">
        <v>17.887</v>
      </c>
      <c r="F1678" s="6">
        <v>0.55600000000000005</v>
      </c>
      <c r="G1678" s="2">
        <f t="shared" si="182"/>
        <v>36174.460431654676</v>
      </c>
      <c r="H1678" s="15">
        <v>20.113</v>
      </c>
      <c r="I1678" s="6">
        <v>0.60199999999999998</v>
      </c>
      <c r="J1678" s="2">
        <f t="shared" si="183"/>
        <v>39043.189368770771</v>
      </c>
      <c r="K1678" s="15">
        <v>23.504000000000001</v>
      </c>
      <c r="L1678" s="88" t="s">
        <v>76</v>
      </c>
    </row>
    <row r="1679" spans="2:12">
      <c r="B1679" s="84" t="s">
        <v>77</v>
      </c>
      <c r="C1679" s="6">
        <v>1.554</v>
      </c>
      <c r="D1679" s="2">
        <f t="shared" si="181"/>
        <v>20325.611325611324</v>
      </c>
      <c r="E1679" s="6">
        <v>31.585999999999999</v>
      </c>
      <c r="F1679" s="6">
        <v>1.5329999999999999</v>
      </c>
      <c r="G1679" s="2">
        <f t="shared" si="182"/>
        <v>21457.273320287019</v>
      </c>
      <c r="H1679" s="15">
        <v>32.893999999999998</v>
      </c>
      <c r="I1679" s="6">
        <v>1.97</v>
      </c>
      <c r="J1679" s="2">
        <f t="shared" si="183"/>
        <v>17079.695431472082</v>
      </c>
      <c r="K1679" s="15">
        <v>33.646999999999998</v>
      </c>
      <c r="L1679" s="88" t="s">
        <v>78</v>
      </c>
    </row>
    <row r="1680" spans="2:12">
      <c r="B1680" s="84" t="s">
        <v>79</v>
      </c>
      <c r="C1680" s="6">
        <v>1.925</v>
      </c>
      <c r="D1680" s="2">
        <f t="shared" si="181"/>
        <v>18083.116883116883</v>
      </c>
      <c r="E1680" s="6">
        <v>34.81</v>
      </c>
      <c r="F1680" s="6">
        <v>1.9359999999999999</v>
      </c>
      <c r="G1680" s="2">
        <f t="shared" si="182"/>
        <v>18194.214876033056</v>
      </c>
      <c r="H1680" s="15">
        <v>35.223999999999997</v>
      </c>
      <c r="I1680" s="6">
        <v>1.8049999999999999</v>
      </c>
      <c r="J1680" s="2">
        <f t="shared" si="183"/>
        <v>18927.423822714682</v>
      </c>
      <c r="K1680" s="15">
        <v>34.164000000000001</v>
      </c>
      <c r="L1680" s="88" t="s">
        <v>80</v>
      </c>
    </row>
    <row r="1681" spans="2:12">
      <c r="B1681" s="84" t="s">
        <v>81</v>
      </c>
      <c r="C1681" s="6">
        <v>25.07</v>
      </c>
      <c r="D1681" s="2">
        <f t="shared" si="181"/>
        <v>18277.542879936176</v>
      </c>
      <c r="E1681" s="6">
        <v>458.21800000000002</v>
      </c>
      <c r="F1681" s="6">
        <v>25.399000000000001</v>
      </c>
      <c r="G1681" s="2">
        <f t="shared" si="182"/>
        <v>18246.820740974053</v>
      </c>
      <c r="H1681" s="15">
        <v>463.45100000000002</v>
      </c>
      <c r="I1681" s="6">
        <v>22.623000000000001</v>
      </c>
      <c r="J1681" s="2">
        <f t="shared" si="183"/>
        <v>18933.60739070857</v>
      </c>
      <c r="K1681" s="15">
        <v>428.33499999999998</v>
      </c>
      <c r="L1681" s="88" t="s">
        <v>82</v>
      </c>
    </row>
    <row r="1682" spans="2:12">
      <c r="B1682" s="84" t="s">
        <v>83</v>
      </c>
      <c r="C1682" s="6">
        <v>8.2420000000000009</v>
      </c>
      <c r="D1682" s="2">
        <f t="shared" si="181"/>
        <v>24414.82649842271</v>
      </c>
      <c r="E1682" s="6">
        <v>201.227</v>
      </c>
      <c r="F1682" s="6">
        <v>7.0570000000000004</v>
      </c>
      <c r="G1682" s="2">
        <f t="shared" si="182"/>
        <v>26818.194700297576</v>
      </c>
      <c r="H1682" s="15">
        <v>189.256</v>
      </c>
      <c r="I1682" s="6">
        <v>7.5389999999999997</v>
      </c>
      <c r="J1682" s="2">
        <f t="shared" si="183"/>
        <v>23812.044037670781</v>
      </c>
      <c r="K1682" s="15">
        <v>179.51900000000001</v>
      </c>
      <c r="L1682" s="88" t="s">
        <v>84</v>
      </c>
    </row>
    <row r="1683" spans="2:12">
      <c r="B1683" s="84" t="s">
        <v>85</v>
      </c>
      <c r="C1683" s="6"/>
      <c r="D1683" s="2"/>
      <c r="E1683" s="6"/>
      <c r="F1683" s="6"/>
      <c r="G1683" s="2"/>
      <c r="H1683" s="15"/>
      <c r="I1683" s="6"/>
      <c r="J1683" s="2"/>
      <c r="K1683" s="15"/>
      <c r="L1683" s="88" t="s">
        <v>86</v>
      </c>
    </row>
    <row r="1684" spans="2:12" ht="15" thickBot="1">
      <c r="B1684" s="85" t="s">
        <v>87</v>
      </c>
      <c r="C1684" s="16">
        <v>1.7290000000000001</v>
      </c>
      <c r="D1684" s="2">
        <f t="shared" si="181"/>
        <v>7152.6894158473106</v>
      </c>
      <c r="E1684" s="16">
        <v>12.367000000000001</v>
      </c>
      <c r="F1684" s="16">
        <v>1.7989999999999999</v>
      </c>
      <c r="G1684" s="2">
        <f t="shared" si="182"/>
        <v>7055.0305725403005</v>
      </c>
      <c r="H1684" s="17">
        <v>12.692</v>
      </c>
      <c r="I1684" s="16">
        <v>2.081</v>
      </c>
      <c r="J1684" s="2">
        <f t="shared" si="183"/>
        <v>6199.4233541566555</v>
      </c>
      <c r="K1684" s="17">
        <v>12.901</v>
      </c>
      <c r="L1684" s="89" t="s">
        <v>88</v>
      </c>
    </row>
    <row r="1685" spans="2:12" ht="16.5" thickBot="1">
      <c r="B1685" s="86" t="s">
        <v>383</v>
      </c>
      <c r="C1685" s="90">
        <f>SUM(C1663:C1684)</f>
        <v>80.97406183263503</v>
      </c>
      <c r="D1685" s="90">
        <f t="shared" si="181"/>
        <v>19546.591271951871</v>
      </c>
      <c r="E1685" s="90">
        <f>SUM(E1663:E1684)</f>
        <v>1582.7668902722751</v>
      </c>
      <c r="F1685" s="90">
        <f>SUM(F1663:F1684)</f>
        <v>109.50768017213126</v>
      </c>
      <c r="G1685" s="90">
        <f t="shared" si="182"/>
        <v>15488.944391471818</v>
      </c>
      <c r="H1685" s="90">
        <f>SUM(H1663:H1684)</f>
        <v>1696.158368625222</v>
      </c>
      <c r="I1685" s="90">
        <f>SUM(I1663:I1684)</f>
        <v>108.33054856448084</v>
      </c>
      <c r="J1685" s="90">
        <f t="shared" si="183"/>
        <v>15626.895395166221</v>
      </c>
      <c r="K1685" s="90">
        <f>SUM(K1663:K1684)</f>
        <v>1692.8701505181161</v>
      </c>
      <c r="L1685" s="86" t="s">
        <v>385</v>
      </c>
    </row>
    <row r="1686" spans="2:12" ht="16.5" thickBot="1">
      <c r="B1686" s="86" t="s">
        <v>384</v>
      </c>
      <c r="C1686" s="90">
        <v>1931.3879999999999</v>
      </c>
      <c r="D1686" s="90">
        <f t="shared" si="181"/>
        <v>13142.168223060307</v>
      </c>
      <c r="E1686" s="90">
        <v>25382.626</v>
      </c>
      <c r="F1686" s="90">
        <v>2010.3720000000001</v>
      </c>
      <c r="G1686" s="90">
        <f t="shared" si="182"/>
        <v>13197.797223598418</v>
      </c>
      <c r="H1686" s="90">
        <v>26532.482</v>
      </c>
      <c r="I1686" s="90">
        <v>2078.4499999999998</v>
      </c>
      <c r="J1686" s="90">
        <f t="shared" si="183"/>
        <v>13206.707402150641</v>
      </c>
      <c r="K1686" s="90">
        <v>27449.481</v>
      </c>
      <c r="L1686" s="86" t="s">
        <v>382</v>
      </c>
    </row>
    <row r="1687" spans="2:12" ht="15.75">
      <c r="B1687" s="48"/>
      <c r="C1687" s="49"/>
      <c r="D1687" s="49"/>
      <c r="E1687" s="49"/>
      <c r="F1687" s="49"/>
      <c r="G1687" s="49"/>
      <c r="H1687" s="49"/>
      <c r="I1687" s="49"/>
      <c r="J1687" s="49"/>
      <c r="K1687" s="49"/>
      <c r="L1687" s="49"/>
    </row>
    <row r="1688" spans="2:12">
      <c r="B1688" s="59" t="s">
        <v>458</v>
      </c>
      <c r="L1688" s="59" t="s">
        <v>202</v>
      </c>
    </row>
    <row r="1689" spans="2:12">
      <c r="B1689" s="59" t="s">
        <v>267</v>
      </c>
      <c r="L1689" s="59" t="s">
        <v>268</v>
      </c>
    </row>
    <row r="1690" spans="2:12" ht="15" thickBot="1">
      <c r="B1690" s="59" t="s">
        <v>133</v>
      </c>
      <c r="L1690" s="59" t="s">
        <v>134</v>
      </c>
    </row>
    <row r="1691" spans="2:12" ht="15" thickBot="1">
      <c r="B1691" s="102" t="s">
        <v>43</v>
      </c>
      <c r="C1691" s="105">
        <v>2015</v>
      </c>
      <c r="D1691" s="106"/>
      <c r="E1691" s="107"/>
      <c r="F1691" s="105">
        <v>2016</v>
      </c>
      <c r="G1691" s="106"/>
      <c r="H1691" s="107"/>
      <c r="I1691" s="105">
        <v>2017</v>
      </c>
      <c r="J1691" s="106"/>
      <c r="K1691" s="107"/>
      <c r="L1691" s="108" t="s">
        <v>44</v>
      </c>
    </row>
    <row r="1692" spans="2:12">
      <c r="B1692" s="103"/>
      <c r="C1692" s="79" t="s">
        <v>8</v>
      </c>
      <c r="D1692" s="79" t="s">
        <v>9</v>
      </c>
      <c r="E1692" s="79" t="s">
        <v>10</v>
      </c>
      <c r="F1692" s="79" t="s">
        <v>8</v>
      </c>
      <c r="G1692" s="79" t="s">
        <v>9</v>
      </c>
      <c r="H1692" s="80" t="s">
        <v>10</v>
      </c>
      <c r="I1692" s="79" t="s">
        <v>8</v>
      </c>
      <c r="J1692" s="79" t="s">
        <v>9</v>
      </c>
      <c r="K1692" s="80" t="s">
        <v>10</v>
      </c>
      <c r="L1692" s="109"/>
    </row>
    <row r="1693" spans="2:12" ht="15" thickBot="1">
      <c r="B1693" s="104"/>
      <c r="C1693" s="81" t="s">
        <v>11</v>
      </c>
      <c r="D1693" s="81" t="s">
        <v>12</v>
      </c>
      <c r="E1693" s="81" t="s">
        <v>13</v>
      </c>
      <c r="F1693" s="81" t="s">
        <v>11</v>
      </c>
      <c r="G1693" s="81" t="s">
        <v>12</v>
      </c>
      <c r="H1693" s="82" t="s">
        <v>13</v>
      </c>
      <c r="I1693" s="81" t="s">
        <v>11</v>
      </c>
      <c r="J1693" s="81" t="s">
        <v>12</v>
      </c>
      <c r="K1693" s="82" t="s">
        <v>13</v>
      </c>
      <c r="L1693" s="110"/>
    </row>
    <row r="1694" spans="2:12">
      <c r="B1694" s="83" t="s">
        <v>45</v>
      </c>
      <c r="C1694" s="5"/>
      <c r="D1694" s="2"/>
      <c r="E1694" s="5"/>
      <c r="F1694" s="5"/>
      <c r="G1694" s="2"/>
      <c r="H1694" s="14"/>
      <c r="I1694" s="5"/>
      <c r="J1694" s="2"/>
      <c r="K1694" s="1"/>
      <c r="L1694" s="87" t="s">
        <v>46</v>
      </c>
    </row>
    <row r="1695" spans="2:12">
      <c r="B1695" s="84" t="s">
        <v>47</v>
      </c>
      <c r="C1695" s="6"/>
      <c r="D1695" s="2"/>
      <c r="E1695" s="6"/>
      <c r="F1695" s="6"/>
      <c r="G1695" s="2"/>
      <c r="H1695" s="15"/>
      <c r="I1695" s="6"/>
      <c r="J1695" s="2"/>
      <c r="K1695" s="15"/>
      <c r="L1695" s="88" t="s">
        <v>48</v>
      </c>
    </row>
    <row r="1696" spans="2:12">
      <c r="B1696" s="84" t="s">
        <v>49</v>
      </c>
      <c r="C1696" s="6"/>
      <c r="D1696" s="2"/>
      <c r="E1696" s="6"/>
      <c r="F1696" s="6"/>
      <c r="G1696" s="2"/>
      <c r="H1696" s="15"/>
      <c r="I1696" s="15"/>
      <c r="J1696" s="2"/>
      <c r="K1696" s="15"/>
      <c r="L1696" s="88" t="s">
        <v>50</v>
      </c>
    </row>
    <row r="1697" spans="2:12">
      <c r="B1697" s="84" t="s">
        <v>51</v>
      </c>
      <c r="C1697" s="6">
        <v>2.4359999999999999</v>
      </c>
      <c r="D1697" s="2">
        <v>9975.3694581280797</v>
      </c>
      <c r="E1697" s="6">
        <v>24.3</v>
      </c>
      <c r="F1697" s="6">
        <v>4.57</v>
      </c>
      <c r="G1697" s="2">
        <v>5886.2144420131281</v>
      </c>
      <c r="H1697" s="15">
        <v>26.9</v>
      </c>
      <c r="I1697" s="6">
        <v>3.6869999999999998</v>
      </c>
      <c r="J1697" s="2">
        <f t="shared" ref="J1697:J1717" si="184">K1697/I1697*1000</f>
        <v>8679.1429346352052</v>
      </c>
      <c r="K1697" s="15">
        <v>32</v>
      </c>
      <c r="L1697" s="88" t="s">
        <v>52</v>
      </c>
    </row>
    <row r="1698" spans="2:12">
      <c r="B1698" s="84" t="s">
        <v>53</v>
      </c>
      <c r="C1698" s="6">
        <v>4.6740000000000004</v>
      </c>
      <c r="D1698" s="2">
        <v>19596.106118955926</v>
      </c>
      <c r="E1698" s="6">
        <v>91.592200000000005</v>
      </c>
      <c r="F1698" s="6">
        <v>5.1740000000000004</v>
      </c>
      <c r="G1698" s="2">
        <f>H1698/F1698*1000</f>
        <v>18848.859683030536</v>
      </c>
      <c r="H1698" s="15">
        <v>97.524000000000001</v>
      </c>
      <c r="I1698" s="6">
        <v>5.532</v>
      </c>
      <c r="J1698" s="2">
        <f t="shared" si="184"/>
        <v>19624.005784526391</v>
      </c>
      <c r="K1698" s="15">
        <v>108.56</v>
      </c>
      <c r="L1698" s="88" t="s">
        <v>54</v>
      </c>
    </row>
    <row r="1699" spans="2:12">
      <c r="B1699" s="84" t="s">
        <v>55</v>
      </c>
      <c r="C1699" s="6"/>
      <c r="D1699" s="6"/>
      <c r="E1699" s="6"/>
      <c r="F1699" s="6"/>
      <c r="G1699" s="6"/>
      <c r="H1699" s="6"/>
      <c r="I1699" s="6"/>
      <c r="J1699" s="6"/>
      <c r="K1699" s="6"/>
      <c r="L1699" s="88" t="s">
        <v>56</v>
      </c>
    </row>
    <row r="1700" spans="2:12">
      <c r="B1700" s="84" t="s">
        <v>57</v>
      </c>
      <c r="C1700" s="6"/>
      <c r="D1700" s="6"/>
      <c r="E1700" s="6"/>
      <c r="F1700" s="6"/>
      <c r="G1700" s="6"/>
      <c r="H1700" s="6"/>
      <c r="I1700" s="6"/>
      <c r="J1700" s="6"/>
      <c r="K1700" s="6"/>
      <c r="L1700" s="88" t="s">
        <v>58</v>
      </c>
    </row>
    <row r="1701" spans="2:12">
      <c r="B1701" s="84" t="s">
        <v>59</v>
      </c>
      <c r="C1701" s="6"/>
      <c r="D1701" s="2"/>
      <c r="E1701" s="6"/>
      <c r="F1701" s="6"/>
      <c r="G1701" s="2"/>
      <c r="H1701" s="15"/>
      <c r="I1701" s="6"/>
      <c r="J1701" s="2"/>
      <c r="K1701" s="15"/>
      <c r="L1701" s="88" t="s">
        <v>60</v>
      </c>
    </row>
    <row r="1702" spans="2:12">
      <c r="B1702" s="84" t="s">
        <v>61</v>
      </c>
      <c r="C1702" s="6"/>
      <c r="D1702" s="2"/>
      <c r="E1702" s="6"/>
      <c r="F1702" s="6"/>
      <c r="G1702" s="2"/>
      <c r="H1702" s="15"/>
      <c r="I1702" s="6"/>
      <c r="J1702" s="2"/>
      <c r="K1702" s="15"/>
      <c r="L1702" s="88" t="s">
        <v>62</v>
      </c>
    </row>
    <row r="1703" spans="2:12">
      <c r="B1703" s="84" t="s">
        <v>63</v>
      </c>
      <c r="C1703" s="6">
        <v>0.6</v>
      </c>
      <c r="D1703" s="2">
        <v>13848.333333333332</v>
      </c>
      <c r="E1703" s="6">
        <v>8.3089999999999993</v>
      </c>
      <c r="F1703" s="6">
        <v>0.67600000000000005</v>
      </c>
      <c r="G1703" s="2">
        <v>13961.538461538461</v>
      </c>
      <c r="H1703" s="15">
        <v>9.4380000000000006</v>
      </c>
      <c r="I1703" s="6">
        <v>0.65</v>
      </c>
      <c r="J1703" s="2">
        <f t="shared" si="184"/>
        <v>13880</v>
      </c>
      <c r="K1703" s="15">
        <v>9.0220000000000002</v>
      </c>
      <c r="L1703" s="88" t="s">
        <v>64</v>
      </c>
    </row>
    <row r="1704" spans="2:12">
      <c r="B1704" s="84" t="s">
        <v>65</v>
      </c>
      <c r="C1704" s="6"/>
      <c r="D1704" s="2"/>
      <c r="E1704" s="6"/>
      <c r="F1704" s="6"/>
      <c r="G1704" s="2"/>
      <c r="H1704" s="15"/>
      <c r="I1704" s="6"/>
      <c r="J1704" s="2"/>
      <c r="K1704" s="15"/>
      <c r="L1704" s="88" t="s">
        <v>66</v>
      </c>
    </row>
    <row r="1705" spans="2:12">
      <c r="B1705" s="84" t="s">
        <v>67</v>
      </c>
      <c r="C1705" s="6"/>
      <c r="D1705" s="2"/>
      <c r="E1705" s="6"/>
      <c r="F1705" s="6"/>
      <c r="G1705" s="2"/>
      <c r="H1705" s="15"/>
      <c r="I1705" s="6"/>
      <c r="J1705" s="2"/>
      <c r="K1705" s="15"/>
      <c r="L1705" s="88" t="s">
        <v>68</v>
      </c>
    </row>
    <row r="1706" spans="2:12">
      <c r="B1706" s="84" t="s">
        <v>69</v>
      </c>
      <c r="C1706" s="6"/>
      <c r="D1706" s="2"/>
      <c r="E1706" s="6"/>
      <c r="F1706" s="6"/>
      <c r="G1706" s="2"/>
      <c r="H1706" s="15"/>
      <c r="I1706" s="6"/>
      <c r="J1706" s="2"/>
      <c r="K1706" s="15"/>
      <c r="L1706" s="88" t="s">
        <v>70</v>
      </c>
    </row>
    <row r="1707" spans="2:12">
      <c r="B1707" s="84" t="s">
        <v>71</v>
      </c>
      <c r="C1707" s="6">
        <v>2.8000000000000001E-2</v>
      </c>
      <c r="D1707" s="2">
        <v>821.42857142857144</v>
      </c>
      <c r="E1707" s="6">
        <v>2.3E-2</v>
      </c>
      <c r="F1707" s="6">
        <v>1.7999999999999999E-2</v>
      </c>
      <c r="G1707" s="2">
        <v>777.77777777777794</v>
      </c>
      <c r="H1707" s="15">
        <v>1.4E-2</v>
      </c>
      <c r="I1707" s="6">
        <v>1.7999999999999999E-2</v>
      </c>
      <c r="J1707" s="2">
        <v>777.77777777777794</v>
      </c>
      <c r="K1707" s="15">
        <v>1.4E-2</v>
      </c>
      <c r="L1707" s="88" t="s">
        <v>72</v>
      </c>
    </row>
    <row r="1708" spans="2:12">
      <c r="B1708" s="84" t="s">
        <v>73</v>
      </c>
      <c r="C1708" s="6"/>
      <c r="D1708" s="6"/>
      <c r="E1708" s="6"/>
      <c r="F1708" s="6"/>
      <c r="G1708" s="2"/>
      <c r="H1708" s="15"/>
      <c r="I1708" s="6"/>
      <c r="J1708" s="2"/>
      <c r="K1708" s="15"/>
      <c r="L1708" s="88" t="s">
        <v>74</v>
      </c>
    </row>
    <row r="1709" spans="2:12">
      <c r="B1709" s="84" t="s">
        <v>75</v>
      </c>
      <c r="C1709" s="6"/>
      <c r="D1709" s="2"/>
      <c r="E1709" s="6"/>
      <c r="F1709" s="6"/>
      <c r="G1709" s="2"/>
      <c r="H1709" s="15"/>
      <c r="I1709" s="6"/>
      <c r="J1709" s="2"/>
      <c r="K1709" s="15"/>
      <c r="L1709" s="88" t="s">
        <v>76</v>
      </c>
    </row>
    <row r="1710" spans="2:12">
      <c r="B1710" s="84" t="s">
        <v>77</v>
      </c>
      <c r="C1710" s="6">
        <v>6.6945183988099996E-2</v>
      </c>
      <c r="D1710" s="2">
        <v>23208.373782379618</v>
      </c>
      <c r="E1710" s="6">
        <v>1.5536888529259998</v>
      </c>
      <c r="F1710" s="6">
        <v>0.125</v>
      </c>
      <c r="G1710" s="2">
        <f>H1710/F1710*1000</f>
        <v>3720</v>
      </c>
      <c r="H1710" s="15">
        <v>0.46500000000000002</v>
      </c>
      <c r="I1710" s="6">
        <v>7.5999999999999998E-2</v>
      </c>
      <c r="J1710" s="2">
        <f t="shared" si="184"/>
        <v>8947.3684210526317</v>
      </c>
      <c r="K1710" s="15">
        <v>0.68</v>
      </c>
      <c r="L1710" s="88" t="s">
        <v>78</v>
      </c>
    </row>
    <row r="1711" spans="2:12">
      <c r="B1711" s="84" t="s">
        <v>79</v>
      </c>
      <c r="C1711" s="6"/>
      <c r="D1711" s="2"/>
      <c r="E1711" s="6"/>
      <c r="F1711" s="6"/>
      <c r="G1711" s="2"/>
      <c r="H1711" s="15"/>
      <c r="I1711" s="6"/>
      <c r="J1711" s="2"/>
      <c r="K1711" s="15"/>
      <c r="L1711" s="88" t="s">
        <v>80</v>
      </c>
    </row>
    <row r="1712" spans="2:12">
      <c r="B1712" s="84" t="s">
        <v>81</v>
      </c>
      <c r="C1712" s="6">
        <v>10.717139999999999</v>
      </c>
      <c r="D1712" s="2">
        <v>20597.752758665094</v>
      </c>
      <c r="E1712" s="6">
        <v>220.749</v>
      </c>
      <c r="F1712" s="6">
        <v>12.484999999999999</v>
      </c>
      <c r="G1712" s="2">
        <v>18927.833400080097</v>
      </c>
      <c r="H1712" s="15">
        <v>236.31399999999999</v>
      </c>
      <c r="I1712" s="6">
        <v>10.159000000000001</v>
      </c>
      <c r="J1712" s="2">
        <f t="shared" si="184"/>
        <v>18278.866030121073</v>
      </c>
      <c r="K1712" s="15">
        <v>185.69499999999999</v>
      </c>
      <c r="L1712" s="88" t="s">
        <v>82</v>
      </c>
    </row>
    <row r="1713" spans="2:12">
      <c r="B1713" s="84" t="s">
        <v>83</v>
      </c>
      <c r="C1713" s="6">
        <v>3.2360000000000002</v>
      </c>
      <c r="D1713" s="2">
        <v>15681.087762669962</v>
      </c>
      <c r="E1713" s="6">
        <v>50.744</v>
      </c>
      <c r="F1713" s="6">
        <v>2.9809999999999999</v>
      </c>
      <c r="G1713" s="2">
        <v>14808.453539080845</v>
      </c>
      <c r="H1713" s="15">
        <v>44.143999999999998</v>
      </c>
      <c r="I1713" s="6">
        <v>2.923</v>
      </c>
      <c r="J1713" s="2">
        <f t="shared" si="184"/>
        <v>15551.488197057817</v>
      </c>
      <c r="K1713" s="15">
        <v>45.457000000000001</v>
      </c>
      <c r="L1713" s="88" t="s">
        <v>84</v>
      </c>
    </row>
    <row r="1714" spans="2:12">
      <c r="B1714" s="84" t="s">
        <v>85</v>
      </c>
      <c r="C1714" s="6"/>
      <c r="D1714" s="2"/>
      <c r="E1714" s="6"/>
      <c r="F1714" s="6"/>
      <c r="G1714" s="2"/>
      <c r="H1714" s="15"/>
      <c r="I1714" s="6"/>
      <c r="J1714" s="2"/>
      <c r="K1714" s="15"/>
      <c r="L1714" s="88" t="s">
        <v>86</v>
      </c>
    </row>
    <row r="1715" spans="2:12" ht="15" thickBot="1">
      <c r="B1715" s="85" t="s">
        <v>87</v>
      </c>
      <c r="C1715" s="16"/>
      <c r="D1715" s="2"/>
      <c r="E1715" s="16"/>
      <c r="F1715" s="16"/>
      <c r="G1715" s="2"/>
      <c r="H1715" s="17"/>
      <c r="I1715" s="16"/>
      <c r="J1715" s="2"/>
      <c r="K1715" s="17"/>
      <c r="L1715" s="89" t="s">
        <v>88</v>
      </c>
    </row>
    <row r="1716" spans="2:12" ht="16.5" thickBot="1">
      <c r="B1716" s="86" t="s">
        <v>383</v>
      </c>
      <c r="C1716" s="90">
        <f>SUM(C1694:C1715)</f>
        <v>21.758085183988097</v>
      </c>
      <c r="D1716" s="90">
        <f t="shared" ref="D1716" si="185">E1716/C1716*1000</f>
        <v>18258.540928283524</v>
      </c>
      <c r="E1716" s="90">
        <f>SUM(E1694:E1715)</f>
        <v>397.27088885292596</v>
      </c>
      <c r="F1716" s="90">
        <f>SUM(F1694:F1715)</f>
        <v>26.029000000000003</v>
      </c>
      <c r="G1716" s="90">
        <f t="shared" ref="G1716" si="186">H1716/F1716*1000</f>
        <v>15936.03288639594</v>
      </c>
      <c r="H1716" s="90">
        <f>SUM(H1694:H1715)</f>
        <v>414.79899999999998</v>
      </c>
      <c r="I1716" s="90">
        <f>SUM(I1694:I1715)</f>
        <v>23.045000000000002</v>
      </c>
      <c r="J1716" s="90">
        <f t="shared" si="184"/>
        <v>16551.442829247124</v>
      </c>
      <c r="K1716" s="90">
        <f>SUM(K1694:K1715)</f>
        <v>381.428</v>
      </c>
      <c r="L1716" s="86" t="s">
        <v>385</v>
      </c>
    </row>
    <row r="1717" spans="2:12" ht="16.5" thickBot="1">
      <c r="B1717" s="86" t="s">
        <v>384</v>
      </c>
      <c r="C1717" s="90">
        <v>117.06399999999999</v>
      </c>
      <c r="D1717" s="90">
        <f>E1717/C1717*1000</f>
        <v>12423.793822182737</v>
      </c>
      <c r="E1717" s="90">
        <v>1454.3789999999999</v>
      </c>
      <c r="F1717" s="90">
        <v>122.197</v>
      </c>
      <c r="G1717" s="90">
        <f>H1717/F1717*1000</f>
        <v>11638.976406949434</v>
      </c>
      <c r="H1717" s="90">
        <v>1422.248</v>
      </c>
      <c r="I1717" s="90">
        <v>122.39</v>
      </c>
      <c r="J1717" s="90">
        <f t="shared" si="184"/>
        <v>12299.436228450037</v>
      </c>
      <c r="K1717" s="90">
        <v>1505.328</v>
      </c>
      <c r="L1717" s="86" t="s">
        <v>382</v>
      </c>
    </row>
    <row r="1718" spans="2:12" ht="15.75">
      <c r="B1718" s="48"/>
      <c r="C1718" s="49"/>
      <c r="D1718" s="49"/>
      <c r="E1718" s="49"/>
      <c r="F1718" s="49"/>
      <c r="G1718" s="49"/>
      <c r="H1718" s="49"/>
      <c r="I1718" s="49"/>
      <c r="J1718" s="49"/>
      <c r="K1718" s="49"/>
      <c r="L1718" s="49"/>
    </row>
    <row r="1719" spans="2:12">
      <c r="B1719" s="59" t="s">
        <v>459</v>
      </c>
      <c r="L1719" s="59" t="s">
        <v>205</v>
      </c>
    </row>
    <row r="1720" spans="2:12">
      <c r="B1720" s="59" t="s">
        <v>271</v>
      </c>
      <c r="L1720" s="59" t="s">
        <v>272</v>
      </c>
    </row>
    <row r="1721" spans="2:12" ht="15" thickBot="1">
      <c r="B1721" s="59" t="s">
        <v>133</v>
      </c>
      <c r="L1721" s="59" t="s">
        <v>134</v>
      </c>
    </row>
    <row r="1722" spans="2:12" ht="15" thickBot="1">
      <c r="B1722" s="102" t="s">
        <v>43</v>
      </c>
      <c r="C1722" s="105">
        <v>2015</v>
      </c>
      <c r="D1722" s="106"/>
      <c r="E1722" s="107"/>
      <c r="F1722" s="105">
        <v>2016</v>
      </c>
      <c r="G1722" s="106"/>
      <c r="H1722" s="107"/>
      <c r="I1722" s="105">
        <v>2017</v>
      </c>
      <c r="J1722" s="106"/>
      <c r="K1722" s="107"/>
      <c r="L1722" s="108" t="s">
        <v>44</v>
      </c>
    </row>
    <row r="1723" spans="2:12">
      <c r="B1723" s="103"/>
      <c r="C1723" s="79" t="s">
        <v>8</v>
      </c>
      <c r="D1723" s="79" t="s">
        <v>9</v>
      </c>
      <c r="E1723" s="79" t="s">
        <v>10</v>
      </c>
      <c r="F1723" s="79" t="s">
        <v>8</v>
      </c>
      <c r="G1723" s="79" t="s">
        <v>9</v>
      </c>
      <c r="H1723" s="80" t="s">
        <v>10</v>
      </c>
      <c r="I1723" s="79" t="s">
        <v>8</v>
      </c>
      <c r="J1723" s="79" t="s">
        <v>9</v>
      </c>
      <c r="K1723" s="80" t="s">
        <v>10</v>
      </c>
      <c r="L1723" s="109"/>
    </row>
    <row r="1724" spans="2:12" ht="15" thickBot="1">
      <c r="B1724" s="104"/>
      <c r="C1724" s="81" t="s">
        <v>11</v>
      </c>
      <c r="D1724" s="81" t="s">
        <v>12</v>
      </c>
      <c r="E1724" s="81" t="s">
        <v>13</v>
      </c>
      <c r="F1724" s="81" t="s">
        <v>11</v>
      </c>
      <c r="G1724" s="81" t="s">
        <v>12</v>
      </c>
      <c r="H1724" s="82" t="s">
        <v>13</v>
      </c>
      <c r="I1724" s="81" t="s">
        <v>11</v>
      </c>
      <c r="J1724" s="81" t="s">
        <v>12</v>
      </c>
      <c r="K1724" s="82" t="s">
        <v>13</v>
      </c>
      <c r="L1724" s="110"/>
    </row>
    <row r="1725" spans="2:12">
      <c r="B1725" s="83" t="s">
        <v>45</v>
      </c>
      <c r="C1725" s="5">
        <v>1.4630000000000001</v>
      </c>
      <c r="D1725" s="2">
        <v>39474.367737525623</v>
      </c>
      <c r="E1725" s="5">
        <v>57.750999999999998</v>
      </c>
      <c r="F1725" s="5">
        <v>1.7709999999999999</v>
      </c>
      <c r="G1725" s="2">
        <v>39840.767927724453</v>
      </c>
      <c r="H1725" s="14">
        <v>70.558000000000007</v>
      </c>
      <c r="I1725" s="5">
        <v>1.365</v>
      </c>
      <c r="J1725" s="2">
        <f t="shared" ref="J1725:J1748" si="187">K1725/I1725*1000</f>
        <v>41843.223443223447</v>
      </c>
      <c r="K1725" s="1">
        <v>57.116</v>
      </c>
      <c r="L1725" s="87" t="s">
        <v>46</v>
      </c>
    </row>
    <row r="1726" spans="2:12">
      <c r="B1726" s="84" t="s">
        <v>47</v>
      </c>
      <c r="C1726" s="6">
        <v>3.7999999999999999E-2</v>
      </c>
      <c r="D1726" s="2">
        <v>20342.105263157897</v>
      </c>
      <c r="E1726" s="6">
        <v>0.77300000000000002</v>
      </c>
      <c r="F1726" s="6">
        <v>3.7999999999999999E-2</v>
      </c>
      <c r="G1726" s="2">
        <v>20342.105263157897</v>
      </c>
      <c r="H1726" s="15">
        <v>0.77300000000000002</v>
      </c>
      <c r="I1726" s="6">
        <v>3.9E-2</v>
      </c>
      <c r="J1726" s="2">
        <f t="shared" si="187"/>
        <v>19615.384615384617</v>
      </c>
      <c r="K1726" s="15">
        <v>0.76500000000000001</v>
      </c>
      <c r="L1726" s="88" t="s">
        <v>48</v>
      </c>
    </row>
    <row r="1727" spans="2:12">
      <c r="B1727" s="84" t="s">
        <v>49</v>
      </c>
      <c r="C1727" s="6">
        <v>2.7E-2</v>
      </c>
      <c r="D1727" s="2">
        <v>29259.259259259259</v>
      </c>
      <c r="E1727" s="6">
        <v>0.79</v>
      </c>
      <c r="F1727" s="6">
        <v>2.5999999999999999E-2</v>
      </c>
      <c r="G1727" s="2">
        <v>30538.461538461539</v>
      </c>
      <c r="H1727" s="15">
        <v>0.79400000000000004</v>
      </c>
      <c r="I1727" s="15">
        <v>2.5999999999999999E-2</v>
      </c>
      <c r="J1727" s="2">
        <f t="shared" si="187"/>
        <v>30692.307692307699</v>
      </c>
      <c r="K1727" s="15">
        <v>0.79800000000000004</v>
      </c>
      <c r="L1727" s="88" t="s">
        <v>50</v>
      </c>
    </row>
    <row r="1728" spans="2:12">
      <c r="B1728" s="84" t="s">
        <v>51</v>
      </c>
      <c r="C1728" s="6">
        <v>3.7349999999999999</v>
      </c>
      <c r="D1728" s="2">
        <v>20956.091030789827</v>
      </c>
      <c r="E1728" s="6">
        <v>78.271000000000001</v>
      </c>
      <c r="F1728" s="6">
        <v>3.74</v>
      </c>
      <c r="G1728" s="2">
        <v>20740.641711229946</v>
      </c>
      <c r="H1728" s="15">
        <v>77.569999999999993</v>
      </c>
      <c r="I1728" s="6">
        <v>3.9929999999999999</v>
      </c>
      <c r="J1728" s="2">
        <f t="shared" si="187"/>
        <v>20715.001252191334</v>
      </c>
      <c r="K1728" s="15">
        <v>82.715000000000003</v>
      </c>
      <c r="L1728" s="88" t="s">
        <v>52</v>
      </c>
    </row>
    <row r="1729" spans="2:12">
      <c r="B1729" s="84" t="s">
        <v>53</v>
      </c>
      <c r="C1729" s="6"/>
      <c r="D1729" s="2"/>
      <c r="E1729" s="6"/>
      <c r="F1729" s="6"/>
      <c r="G1729" s="2"/>
      <c r="H1729" s="15"/>
      <c r="I1729" s="6"/>
      <c r="J1729" s="2"/>
      <c r="K1729" s="15"/>
      <c r="L1729" s="88" t="s">
        <v>54</v>
      </c>
    </row>
    <row r="1730" spans="2:12">
      <c r="B1730" s="84" t="s">
        <v>55</v>
      </c>
      <c r="C1730" s="6"/>
      <c r="D1730" s="6"/>
      <c r="E1730" s="6"/>
      <c r="F1730" s="6"/>
      <c r="G1730" s="6"/>
      <c r="H1730" s="6"/>
      <c r="I1730" s="6"/>
      <c r="J1730" s="6"/>
      <c r="K1730" s="6"/>
      <c r="L1730" s="88" t="s">
        <v>56</v>
      </c>
    </row>
    <row r="1731" spans="2:12">
      <c r="B1731" s="84" t="s">
        <v>57</v>
      </c>
      <c r="C1731" s="6">
        <v>6.8728522336769797E-4</v>
      </c>
      <c r="D1731" s="6">
        <f t="shared" ref="D1731" si="188">E1731/C1731*1000</f>
        <v>29099.999999999985</v>
      </c>
      <c r="E1731" s="6">
        <v>0.02</v>
      </c>
      <c r="F1731" s="6">
        <v>6.8728522336769797E-4</v>
      </c>
      <c r="G1731" s="6">
        <f t="shared" ref="G1731" si="189">H1731/F1731*1000</f>
        <v>29099.999999999985</v>
      </c>
      <c r="H1731" s="6">
        <v>0.02</v>
      </c>
      <c r="I1731" s="6">
        <v>1E-3</v>
      </c>
      <c r="J1731" s="6">
        <f t="shared" si="187"/>
        <v>20000</v>
      </c>
      <c r="K1731" s="6">
        <v>0.02</v>
      </c>
      <c r="L1731" s="88" t="s">
        <v>58</v>
      </c>
    </row>
    <row r="1732" spans="2:12">
      <c r="B1732" s="84" t="s">
        <v>59</v>
      </c>
      <c r="C1732" s="6"/>
      <c r="D1732" s="2"/>
      <c r="E1732" s="6"/>
      <c r="F1732" s="6"/>
      <c r="G1732" s="2"/>
      <c r="H1732" s="15"/>
      <c r="I1732" s="6"/>
      <c r="J1732" s="2"/>
      <c r="K1732" s="15"/>
      <c r="L1732" s="88" t="s">
        <v>60</v>
      </c>
    </row>
    <row r="1733" spans="2:12">
      <c r="B1733" s="84" t="s">
        <v>61</v>
      </c>
      <c r="C1733" s="6"/>
      <c r="D1733" s="2"/>
      <c r="E1733" s="6"/>
      <c r="F1733" s="6"/>
      <c r="G1733" s="2"/>
      <c r="H1733" s="15"/>
      <c r="I1733" s="6"/>
      <c r="J1733" s="2"/>
      <c r="K1733" s="15"/>
      <c r="L1733" s="88" t="s">
        <v>62</v>
      </c>
    </row>
    <row r="1734" spans="2:12">
      <c r="B1734" s="84" t="s">
        <v>63</v>
      </c>
      <c r="C1734" s="6">
        <v>2.2469999999999999</v>
      </c>
      <c r="D1734" s="2">
        <v>19693.813974187808</v>
      </c>
      <c r="E1734" s="6">
        <v>44.252000000000002</v>
      </c>
      <c r="F1734" s="6">
        <v>2.1429999999999998</v>
      </c>
      <c r="G1734" s="2">
        <v>21612.692487167526</v>
      </c>
      <c r="H1734" s="15">
        <v>46.316000000000003</v>
      </c>
      <c r="I1734" s="6">
        <v>2.8290000000000002</v>
      </c>
      <c r="J1734" s="2">
        <f t="shared" si="187"/>
        <v>19036.408624955813</v>
      </c>
      <c r="K1734" s="15">
        <v>53.853999999999999</v>
      </c>
      <c r="L1734" s="88" t="s">
        <v>64</v>
      </c>
    </row>
    <row r="1735" spans="2:12">
      <c r="B1735" s="84" t="s">
        <v>65</v>
      </c>
      <c r="C1735" s="6"/>
      <c r="D1735" s="2"/>
      <c r="E1735" s="6"/>
      <c r="F1735" s="6"/>
      <c r="G1735" s="2"/>
      <c r="H1735" s="15"/>
      <c r="I1735" s="6"/>
      <c r="J1735" s="2"/>
      <c r="K1735" s="15"/>
      <c r="L1735" s="88" t="s">
        <v>66</v>
      </c>
    </row>
    <row r="1736" spans="2:12">
      <c r="B1736" s="84" t="s">
        <v>67</v>
      </c>
      <c r="C1736" s="6">
        <v>5.2210000000000001</v>
      </c>
      <c r="D1736" s="2">
        <v>8379.6207623060709</v>
      </c>
      <c r="E1736" s="6">
        <v>43.75</v>
      </c>
      <c r="F1736" s="6">
        <v>3.2029999999999998</v>
      </c>
      <c r="G1736" s="2">
        <v>7115.2044957852013</v>
      </c>
      <c r="H1736" s="15">
        <v>22.79</v>
      </c>
      <c r="I1736" s="6">
        <v>3.96</v>
      </c>
      <c r="J1736" s="2">
        <f t="shared" si="187"/>
        <v>7454.545454545454</v>
      </c>
      <c r="K1736" s="15">
        <v>29.52</v>
      </c>
      <c r="L1736" s="88" t="s">
        <v>68</v>
      </c>
    </row>
    <row r="1737" spans="2:12">
      <c r="B1737" s="84" t="s">
        <v>69</v>
      </c>
      <c r="C1737" s="6"/>
      <c r="D1737" s="2"/>
      <c r="E1737" s="6"/>
      <c r="F1737" s="6"/>
      <c r="G1737" s="2"/>
      <c r="H1737" s="15"/>
      <c r="I1737" s="6"/>
      <c r="J1737" s="2"/>
      <c r="K1737" s="15"/>
      <c r="L1737" s="88" t="s">
        <v>70</v>
      </c>
    </row>
    <row r="1738" spans="2:12">
      <c r="B1738" s="84" t="s">
        <v>71</v>
      </c>
      <c r="C1738" s="6">
        <v>0.126</v>
      </c>
      <c r="D1738" s="2">
        <v>14658.730158730159</v>
      </c>
      <c r="E1738" s="6">
        <v>1.847</v>
      </c>
      <c r="F1738" s="6">
        <v>0.13200000000000001</v>
      </c>
      <c r="G1738" s="2">
        <v>13977.272727272726</v>
      </c>
      <c r="H1738" s="15">
        <v>1.845</v>
      </c>
      <c r="I1738" s="6">
        <v>0.13300000000000001</v>
      </c>
      <c r="J1738" s="2">
        <f t="shared" si="187"/>
        <v>13872.180451127819</v>
      </c>
      <c r="K1738" s="15">
        <v>1.845</v>
      </c>
      <c r="L1738" s="88" t="s">
        <v>72</v>
      </c>
    </row>
    <row r="1739" spans="2:12">
      <c r="B1739" s="84" t="s">
        <v>73</v>
      </c>
      <c r="C1739" s="6">
        <v>2.1000000000000001E-2</v>
      </c>
      <c r="D1739" s="6">
        <v>12904.761904761905</v>
      </c>
      <c r="E1739" s="6">
        <v>0.27100000000000002</v>
      </c>
      <c r="F1739" s="6">
        <v>2.9000000000000001E-2</v>
      </c>
      <c r="G1739" s="2">
        <v>12827.586206896551</v>
      </c>
      <c r="H1739" s="15">
        <v>0.372</v>
      </c>
      <c r="I1739" s="6">
        <v>2.9000000000000001E-2</v>
      </c>
      <c r="J1739" s="2">
        <f t="shared" si="187"/>
        <v>13068.965517241379</v>
      </c>
      <c r="K1739" s="15">
        <v>0.379</v>
      </c>
      <c r="L1739" s="88" t="s">
        <v>74</v>
      </c>
    </row>
    <row r="1740" spans="2:12">
      <c r="B1740" s="84" t="s">
        <v>75</v>
      </c>
      <c r="C1740" s="6">
        <v>0.191</v>
      </c>
      <c r="D1740" s="2">
        <v>58329.842931937172</v>
      </c>
      <c r="E1740" s="6">
        <v>11.141</v>
      </c>
      <c r="F1740" s="6">
        <v>0.19400000000000001</v>
      </c>
      <c r="G1740" s="2">
        <v>61520.618556701033</v>
      </c>
      <c r="H1740" s="15">
        <v>11.935</v>
      </c>
      <c r="I1740" s="6">
        <v>0.27900000000000003</v>
      </c>
      <c r="J1740" s="2">
        <f t="shared" si="187"/>
        <v>47265.232974910388</v>
      </c>
      <c r="K1740" s="15">
        <v>13.186999999999999</v>
      </c>
      <c r="L1740" s="88" t="s">
        <v>76</v>
      </c>
    </row>
    <row r="1741" spans="2:12">
      <c r="B1741" s="84" t="s">
        <v>77</v>
      </c>
      <c r="C1741" s="6">
        <v>1.6990000000000001</v>
      </c>
      <c r="D1741" s="2">
        <v>26602.118893466744</v>
      </c>
      <c r="E1741" s="6">
        <v>45.197000000000003</v>
      </c>
      <c r="F1741" s="6">
        <v>1.248</v>
      </c>
      <c r="G1741" s="2">
        <f>H1741/F1741*1000</f>
        <v>18333.333333333332</v>
      </c>
      <c r="H1741" s="15">
        <v>22.88</v>
      </c>
      <c r="I1741" s="6">
        <v>1.819</v>
      </c>
      <c r="J1741" s="2">
        <f t="shared" si="187"/>
        <v>26877.405167674548</v>
      </c>
      <c r="K1741" s="15">
        <v>48.89</v>
      </c>
      <c r="L1741" s="88" t="s">
        <v>78</v>
      </c>
    </row>
    <row r="1742" spans="2:12">
      <c r="B1742" s="84" t="s">
        <v>79</v>
      </c>
      <c r="C1742" s="6"/>
      <c r="D1742" s="2"/>
      <c r="E1742" s="6"/>
      <c r="F1742" s="6"/>
      <c r="G1742" s="2"/>
      <c r="H1742" s="15"/>
      <c r="I1742" s="6"/>
      <c r="J1742" s="2"/>
      <c r="K1742" s="15"/>
      <c r="L1742" s="88" t="s">
        <v>80</v>
      </c>
    </row>
    <row r="1743" spans="2:12">
      <c r="B1743" s="84" t="s">
        <v>81</v>
      </c>
      <c r="C1743" s="6">
        <v>4.5140000000000002</v>
      </c>
      <c r="D1743" s="2">
        <v>22907.620735489589</v>
      </c>
      <c r="E1743" s="6">
        <v>103.405</v>
      </c>
      <c r="F1743" s="6">
        <v>4.4429999999999996</v>
      </c>
      <c r="G1743" s="2">
        <v>22820.616700427639</v>
      </c>
      <c r="H1743" s="15">
        <v>101.392</v>
      </c>
      <c r="I1743" s="6">
        <v>2.6960000000000002</v>
      </c>
      <c r="J1743" s="2">
        <f t="shared" si="187"/>
        <v>21892.80415430267</v>
      </c>
      <c r="K1743" s="15">
        <v>59.023000000000003</v>
      </c>
      <c r="L1743" s="88" t="s">
        <v>82</v>
      </c>
    </row>
    <row r="1744" spans="2:12">
      <c r="B1744" s="84" t="s">
        <v>83</v>
      </c>
      <c r="C1744" s="6">
        <v>0.246</v>
      </c>
      <c r="D1744" s="2">
        <v>20036.585365853662</v>
      </c>
      <c r="E1744" s="6">
        <v>4.9290000000000003</v>
      </c>
      <c r="F1744" s="6">
        <v>0.248</v>
      </c>
      <c r="G1744" s="2">
        <v>20012.096774193549</v>
      </c>
      <c r="H1744" s="15">
        <v>4.9630000000000001</v>
      </c>
      <c r="I1744" s="6">
        <v>0.25</v>
      </c>
      <c r="J1744" s="2">
        <f t="shared" si="187"/>
        <v>19984</v>
      </c>
      <c r="K1744" s="15">
        <v>4.9960000000000004</v>
      </c>
      <c r="L1744" s="88" t="s">
        <v>84</v>
      </c>
    </row>
    <row r="1745" spans="2:12">
      <c r="B1745" s="84" t="s">
        <v>85</v>
      </c>
      <c r="C1745" s="6"/>
      <c r="D1745" s="2"/>
      <c r="E1745" s="6"/>
      <c r="F1745" s="6"/>
      <c r="G1745" s="2"/>
      <c r="H1745" s="15"/>
      <c r="I1745" s="6"/>
      <c r="J1745" s="2"/>
      <c r="K1745" s="15"/>
      <c r="L1745" s="88" t="s">
        <v>86</v>
      </c>
    </row>
    <row r="1746" spans="2:12" ht="15" thickBot="1">
      <c r="B1746" s="85" t="s">
        <v>87</v>
      </c>
      <c r="C1746" s="16">
        <v>0.29499999999999998</v>
      </c>
      <c r="D1746" s="2">
        <v>4694.9152542372876</v>
      </c>
      <c r="E1746" s="16">
        <v>1.385</v>
      </c>
      <c r="F1746" s="16">
        <v>0.29499999999999998</v>
      </c>
      <c r="G1746" s="2">
        <v>4694.9152542372876</v>
      </c>
      <c r="H1746" s="17">
        <v>1.385</v>
      </c>
      <c r="I1746" s="16">
        <v>0.29399999999999998</v>
      </c>
      <c r="J1746" s="2">
        <f t="shared" si="187"/>
        <v>4717.6870748299325</v>
      </c>
      <c r="K1746" s="17">
        <v>1.387</v>
      </c>
      <c r="L1746" s="89" t="s">
        <v>88</v>
      </c>
    </row>
    <row r="1747" spans="2:12" ht="16.5" thickBot="1">
      <c r="B1747" s="86" t="s">
        <v>383</v>
      </c>
      <c r="C1747" s="90">
        <f>SUM(C1725:C1746)</f>
        <v>19.823687285223368</v>
      </c>
      <c r="D1747" s="90">
        <f t="shared" ref="D1747" si="190">E1747/C1747*1000</f>
        <v>19864.21568975849</v>
      </c>
      <c r="E1747" s="90">
        <f>SUM(E1725:E1746)</f>
        <v>393.78199999999993</v>
      </c>
      <c r="F1747" s="90">
        <f>SUM(F1725:F1746)</f>
        <v>17.510687285223369</v>
      </c>
      <c r="G1747" s="90">
        <f t="shared" ref="G1747" si="191">H1747/F1747*1000</f>
        <v>20764.0622025626</v>
      </c>
      <c r="H1747" s="90">
        <f>SUM(H1725:H1746)</f>
        <v>363.59300000000002</v>
      </c>
      <c r="I1747" s="90">
        <f>SUM(I1725:I1746)</f>
        <v>17.713000000000001</v>
      </c>
      <c r="J1747" s="90">
        <f t="shared" si="187"/>
        <v>20013.267091966354</v>
      </c>
      <c r="K1747" s="90">
        <f>SUM(K1725:K1746)</f>
        <v>354.49500000000006</v>
      </c>
      <c r="L1747" s="86" t="s">
        <v>385</v>
      </c>
    </row>
    <row r="1748" spans="2:12" ht="16.5" thickBot="1">
      <c r="B1748" s="86" t="s">
        <v>384</v>
      </c>
      <c r="C1748" s="90">
        <v>1203.6769999999999</v>
      </c>
      <c r="D1748" s="90">
        <f>E1748/C1748*1000</f>
        <v>21627.889375638148</v>
      </c>
      <c r="E1748" s="90">
        <v>26032.992999999999</v>
      </c>
      <c r="F1748" s="90">
        <v>1216.232</v>
      </c>
      <c r="G1748" s="90">
        <f>H1748/F1748*1000</f>
        <v>21927.346920653301</v>
      </c>
      <c r="H1748" s="90">
        <v>26668.741000000002</v>
      </c>
      <c r="I1748" s="90">
        <v>1227.3579999999999</v>
      </c>
      <c r="J1748" s="90">
        <f t="shared" si="187"/>
        <v>21889.747734564815</v>
      </c>
      <c r="K1748" s="90">
        <v>26866.557000000001</v>
      </c>
      <c r="L1748" s="86" t="s">
        <v>382</v>
      </c>
    </row>
    <row r="1751" spans="2:12">
      <c r="B1751" s="59" t="s">
        <v>460</v>
      </c>
      <c r="L1751" s="59" t="s">
        <v>206</v>
      </c>
    </row>
    <row r="1752" spans="2:12">
      <c r="B1752" s="59" t="s">
        <v>275</v>
      </c>
      <c r="L1752" s="59" t="s">
        <v>276</v>
      </c>
    </row>
    <row r="1753" spans="2:12" ht="15" thickBot="1">
      <c r="B1753" s="59" t="s">
        <v>133</v>
      </c>
      <c r="L1753" s="59" t="s">
        <v>134</v>
      </c>
    </row>
    <row r="1754" spans="2:12" ht="15" thickBot="1">
      <c r="B1754" s="102" t="s">
        <v>43</v>
      </c>
      <c r="C1754" s="105">
        <v>2015</v>
      </c>
      <c r="D1754" s="106"/>
      <c r="E1754" s="107"/>
      <c r="F1754" s="105">
        <v>2016</v>
      </c>
      <c r="G1754" s="106"/>
      <c r="H1754" s="107"/>
      <c r="I1754" s="105">
        <v>2017</v>
      </c>
      <c r="J1754" s="106"/>
      <c r="K1754" s="107"/>
      <c r="L1754" s="108" t="s">
        <v>44</v>
      </c>
    </row>
    <row r="1755" spans="2:12">
      <c r="B1755" s="103"/>
      <c r="C1755" s="79" t="s">
        <v>8</v>
      </c>
      <c r="D1755" s="79" t="s">
        <v>9</v>
      </c>
      <c r="E1755" s="79" t="s">
        <v>10</v>
      </c>
      <c r="F1755" s="79" t="s">
        <v>8</v>
      </c>
      <c r="G1755" s="79" t="s">
        <v>9</v>
      </c>
      <c r="H1755" s="80" t="s">
        <v>10</v>
      </c>
      <c r="I1755" s="79" t="s">
        <v>8</v>
      </c>
      <c r="J1755" s="79" t="s">
        <v>9</v>
      </c>
      <c r="K1755" s="80" t="s">
        <v>10</v>
      </c>
      <c r="L1755" s="109"/>
    </row>
    <row r="1756" spans="2:12" ht="15" thickBot="1">
      <c r="B1756" s="104"/>
      <c r="C1756" s="81" t="s">
        <v>11</v>
      </c>
      <c r="D1756" s="81" t="s">
        <v>12</v>
      </c>
      <c r="E1756" s="81" t="s">
        <v>13</v>
      </c>
      <c r="F1756" s="81" t="s">
        <v>11</v>
      </c>
      <c r="G1756" s="81" t="s">
        <v>12</v>
      </c>
      <c r="H1756" s="82" t="s">
        <v>13</v>
      </c>
      <c r="I1756" s="81" t="s">
        <v>11</v>
      </c>
      <c r="J1756" s="81" t="s">
        <v>12</v>
      </c>
      <c r="K1756" s="82" t="s">
        <v>13</v>
      </c>
      <c r="L1756" s="110"/>
    </row>
    <row r="1757" spans="2:12">
      <c r="B1757" s="83" t="s">
        <v>45</v>
      </c>
      <c r="C1757" s="5">
        <v>9.7534500000000008</v>
      </c>
      <c r="D1757" s="2">
        <f t="shared" ref="D1757:D1780" si="192">E1757/C1757*1000</f>
        <v>26347.292496501232</v>
      </c>
      <c r="E1757" s="5">
        <v>256.97699999999998</v>
      </c>
      <c r="F1757" s="5">
        <v>4.2117000000000004</v>
      </c>
      <c r="G1757" s="2">
        <f t="shared" ref="G1757:G1780" si="193">H1757/F1757*1000</f>
        <v>19291.260061257923</v>
      </c>
      <c r="H1757" s="14">
        <v>81.248999999999995</v>
      </c>
      <c r="I1757" s="5">
        <v>2.9209999999999998</v>
      </c>
      <c r="J1757" s="2">
        <f t="shared" ref="J1757:J1780" si="194">K1757/I1757*1000</f>
        <v>21520.369736391647</v>
      </c>
      <c r="K1757" s="1">
        <v>62.860999999999997</v>
      </c>
      <c r="L1757" s="87" t="s">
        <v>46</v>
      </c>
    </row>
    <row r="1758" spans="2:12">
      <c r="B1758" s="84" t="s">
        <v>47</v>
      </c>
      <c r="C1758" s="6">
        <v>3.614872576348783</v>
      </c>
      <c r="D1758" s="2">
        <f t="shared" si="192"/>
        <v>7207.3074424752986</v>
      </c>
      <c r="E1758" s="6">
        <v>26.05349802311844</v>
      </c>
      <c r="F1758" s="6">
        <v>2.6613950574113812</v>
      </c>
      <c r="G1758" s="2">
        <f t="shared" si="193"/>
        <v>7793.2684526261191</v>
      </c>
      <c r="H1758" s="15">
        <v>20.740966140899197</v>
      </c>
      <c r="I1758" s="6">
        <v>2.8353412504048818</v>
      </c>
      <c r="J1758" s="2">
        <f t="shared" si="194"/>
        <v>6795.9367304904317</v>
      </c>
      <c r="K1758" s="15">
        <v>19.268799747101205</v>
      </c>
      <c r="L1758" s="88" t="s">
        <v>48</v>
      </c>
    </row>
    <row r="1759" spans="2:12">
      <c r="B1759" s="84" t="s">
        <v>49</v>
      </c>
      <c r="C1759" s="6">
        <v>0</v>
      </c>
      <c r="D1759" s="2">
        <v>0</v>
      </c>
      <c r="E1759" s="6">
        <v>0</v>
      </c>
      <c r="F1759" s="6">
        <v>0</v>
      </c>
      <c r="G1759" s="2">
        <v>0</v>
      </c>
      <c r="H1759" s="15">
        <v>0</v>
      </c>
      <c r="I1759" s="15">
        <v>0.24399999999999999</v>
      </c>
      <c r="J1759" s="2">
        <f t="shared" si="194"/>
        <v>21143.442622950817</v>
      </c>
      <c r="K1759" s="15">
        <v>5.1589999999999998</v>
      </c>
      <c r="L1759" s="88" t="s">
        <v>50</v>
      </c>
    </row>
    <row r="1760" spans="2:12">
      <c r="B1760" s="84" t="s">
        <v>51</v>
      </c>
      <c r="C1760" s="6">
        <v>0</v>
      </c>
      <c r="D1760" s="2">
        <v>0</v>
      </c>
      <c r="E1760" s="6">
        <v>0</v>
      </c>
      <c r="F1760" s="6">
        <v>1.266</v>
      </c>
      <c r="G1760" s="2">
        <f t="shared" si="193"/>
        <v>0</v>
      </c>
      <c r="H1760" s="15">
        <v>0</v>
      </c>
      <c r="I1760" s="6">
        <v>14.122999999999999</v>
      </c>
      <c r="J1760" s="2">
        <f t="shared" si="194"/>
        <v>14278.411102456985</v>
      </c>
      <c r="K1760" s="15">
        <v>201.654</v>
      </c>
      <c r="L1760" s="88" t="s">
        <v>52</v>
      </c>
    </row>
    <row r="1761" spans="2:12">
      <c r="B1761" s="84" t="s">
        <v>53</v>
      </c>
      <c r="C1761" s="6">
        <v>226.03122999999999</v>
      </c>
      <c r="D1761" s="2">
        <f t="shared" si="192"/>
        <v>26130.780377118685</v>
      </c>
      <c r="E1761" s="6">
        <v>5906.3724295000002</v>
      </c>
      <c r="F1761" s="6">
        <v>112.056</v>
      </c>
      <c r="G1761" s="2">
        <f t="shared" si="193"/>
        <v>16921.994359962879</v>
      </c>
      <c r="H1761" s="15">
        <v>1896.211</v>
      </c>
      <c r="I1761" s="6">
        <v>81.861999999999995</v>
      </c>
      <c r="J1761" s="2">
        <f t="shared" si="194"/>
        <v>23221.372606356497</v>
      </c>
      <c r="K1761" s="15">
        <v>1900.9480043015553</v>
      </c>
      <c r="L1761" s="88" t="s">
        <v>54</v>
      </c>
    </row>
    <row r="1762" spans="2:12">
      <c r="B1762" s="84" t="s">
        <v>55</v>
      </c>
      <c r="C1762" s="6">
        <v>0.64</v>
      </c>
      <c r="D1762" s="6">
        <f t="shared" si="192"/>
        <v>6554.6875</v>
      </c>
      <c r="E1762" s="6">
        <v>4.1950000000000003</v>
      </c>
      <c r="F1762" s="6">
        <v>0.63800000000000001</v>
      </c>
      <c r="G1762" s="6">
        <f t="shared" si="193"/>
        <v>6540.7523510971787</v>
      </c>
      <c r="H1762" s="6">
        <v>4.173</v>
      </c>
      <c r="I1762" s="6">
        <v>0.63200000000000001</v>
      </c>
      <c r="J1762" s="6">
        <f t="shared" si="194"/>
        <v>6533.2278481012645</v>
      </c>
      <c r="K1762" s="6">
        <v>4.1289999999999996</v>
      </c>
      <c r="L1762" s="88" t="s">
        <v>56</v>
      </c>
    </row>
    <row r="1763" spans="2:12">
      <c r="B1763" s="84" t="s">
        <v>57</v>
      </c>
      <c r="C1763" s="6">
        <v>4.843</v>
      </c>
      <c r="D1763" s="6">
        <f t="shared" si="192"/>
        <v>6752.426182118521</v>
      </c>
      <c r="E1763" s="6">
        <v>32.701999999999998</v>
      </c>
      <c r="F1763" s="6">
        <v>4.8579999999999997</v>
      </c>
      <c r="G1763" s="6">
        <f t="shared" si="193"/>
        <v>6829.353643474682</v>
      </c>
      <c r="H1763" s="6">
        <v>33.177</v>
      </c>
      <c r="I1763" s="6">
        <v>4.8559999999999999</v>
      </c>
      <c r="J1763" s="6">
        <f t="shared" si="194"/>
        <v>6923.5996705107091</v>
      </c>
      <c r="K1763" s="6">
        <v>33.621000000000002</v>
      </c>
      <c r="L1763" s="88" t="s">
        <v>58</v>
      </c>
    </row>
    <row r="1764" spans="2:12">
      <c r="B1764" s="84" t="s">
        <v>59</v>
      </c>
      <c r="C1764" s="6">
        <v>6.5789999999999997</v>
      </c>
      <c r="D1764" s="2">
        <f t="shared" si="192"/>
        <v>17048.791609667125</v>
      </c>
      <c r="E1764" s="6">
        <v>112.164</v>
      </c>
      <c r="F1764" s="6">
        <v>6.5869999999999997</v>
      </c>
      <c r="G1764" s="2">
        <f t="shared" si="193"/>
        <v>16952.178533475028</v>
      </c>
      <c r="H1764" s="15">
        <v>111.664</v>
      </c>
      <c r="I1764" s="6">
        <v>6.2649999999999997</v>
      </c>
      <c r="J1764" s="2">
        <f t="shared" si="194"/>
        <v>16387.709497206703</v>
      </c>
      <c r="K1764" s="15">
        <v>102.669</v>
      </c>
      <c r="L1764" s="88" t="s">
        <v>60</v>
      </c>
    </row>
    <row r="1765" spans="2:12">
      <c r="B1765" s="84" t="s">
        <v>61</v>
      </c>
      <c r="C1765" s="6">
        <v>5.5860000000000003</v>
      </c>
      <c r="D1765" s="2">
        <f t="shared" si="192"/>
        <v>5746.509129967777</v>
      </c>
      <c r="E1765" s="6">
        <v>32.1</v>
      </c>
      <c r="F1765" s="6">
        <v>72.849000000000004</v>
      </c>
      <c r="G1765" s="2">
        <f t="shared" si="193"/>
        <v>847.50648601902571</v>
      </c>
      <c r="H1765" s="15">
        <v>61.74</v>
      </c>
      <c r="I1765" s="6">
        <v>73.213245000000001</v>
      </c>
      <c r="J1765" s="2">
        <f t="shared" si="194"/>
        <v>847.50648601902549</v>
      </c>
      <c r="K1765" s="15">
        <v>62.04869999999999</v>
      </c>
      <c r="L1765" s="88" t="s">
        <v>62</v>
      </c>
    </row>
    <row r="1766" spans="2:12">
      <c r="B1766" s="84" t="s">
        <v>63</v>
      </c>
      <c r="C1766" s="6">
        <v>310.02100000000002</v>
      </c>
      <c r="D1766" s="2">
        <f t="shared" si="192"/>
        <v>9527.9287532134931</v>
      </c>
      <c r="E1766" s="6">
        <v>2953.8580000000002</v>
      </c>
      <c r="F1766" s="6">
        <v>311.81200000000001</v>
      </c>
      <c r="G1766" s="2">
        <f t="shared" si="193"/>
        <v>9817.2167844726937</v>
      </c>
      <c r="H1766" s="15">
        <v>3061.1259999999997</v>
      </c>
      <c r="I1766" s="6">
        <v>33.804000000000002</v>
      </c>
      <c r="J1766" s="2">
        <f t="shared" si="194"/>
        <v>9604.0705241983178</v>
      </c>
      <c r="K1766" s="15">
        <v>324.65600000000001</v>
      </c>
      <c r="L1766" s="88" t="s">
        <v>64</v>
      </c>
    </row>
    <row r="1767" spans="2:12">
      <c r="B1767" s="84" t="s">
        <v>65</v>
      </c>
      <c r="C1767" s="6">
        <v>7.9130000000000003</v>
      </c>
      <c r="D1767" s="2">
        <f t="shared" si="192"/>
        <v>9250.8530266649814</v>
      </c>
      <c r="E1767" s="6">
        <v>73.201999999999998</v>
      </c>
      <c r="F1767" s="6">
        <v>7.86</v>
      </c>
      <c r="G1767" s="2">
        <f t="shared" si="193"/>
        <v>9497.2010178117052</v>
      </c>
      <c r="H1767" s="15">
        <v>74.647999999999996</v>
      </c>
      <c r="I1767" s="6">
        <v>7.8310000000000004</v>
      </c>
      <c r="J1767" s="2">
        <f t="shared" si="194"/>
        <v>9673.2218107521385</v>
      </c>
      <c r="K1767" s="15">
        <v>75.751000000000005</v>
      </c>
      <c r="L1767" s="88" t="s">
        <v>66</v>
      </c>
    </row>
    <row r="1768" spans="2:12">
      <c r="B1768" s="84" t="s">
        <v>67</v>
      </c>
      <c r="C1768" s="6">
        <v>37.75</v>
      </c>
      <c r="D1768" s="2">
        <f t="shared" si="192"/>
        <v>10675.496688741721</v>
      </c>
      <c r="E1768" s="6">
        <v>403</v>
      </c>
      <c r="F1768" s="6">
        <v>37.75</v>
      </c>
      <c r="G1768" s="2">
        <f t="shared" si="193"/>
        <v>10675.496688741721</v>
      </c>
      <c r="H1768" s="15">
        <v>403</v>
      </c>
      <c r="I1768" s="6">
        <v>18.3878799999999</v>
      </c>
      <c r="J1768" s="2">
        <f t="shared" si="194"/>
        <v>7968.9991450890902</v>
      </c>
      <c r="K1768" s="15">
        <v>146.53299999999999</v>
      </c>
      <c r="L1768" s="88" t="s">
        <v>68</v>
      </c>
    </row>
    <row r="1769" spans="2:12">
      <c r="B1769" s="84" t="s">
        <v>69</v>
      </c>
      <c r="C1769" s="6">
        <v>8.0077200000000008</v>
      </c>
      <c r="D1769" s="2">
        <f t="shared" si="192"/>
        <v>15772.279750041209</v>
      </c>
      <c r="E1769" s="6">
        <v>126.3</v>
      </c>
      <c r="F1769" s="6">
        <v>8.8722399999999997</v>
      </c>
      <c r="G1769" s="2">
        <f t="shared" si="193"/>
        <v>41536.183646970581</v>
      </c>
      <c r="H1769" s="15">
        <v>368.51898999999821</v>
      </c>
      <c r="I1769" s="6">
        <v>11.305999999999999</v>
      </c>
      <c r="J1769" s="2">
        <f t="shared" si="194"/>
        <v>20360.516539890315</v>
      </c>
      <c r="K1769" s="15">
        <v>230.19599999999988</v>
      </c>
      <c r="L1769" s="88" t="s">
        <v>70</v>
      </c>
    </row>
    <row r="1770" spans="2:12">
      <c r="B1770" s="84" t="s">
        <v>71</v>
      </c>
      <c r="C1770" s="6">
        <v>0</v>
      </c>
      <c r="D1770" s="2">
        <v>0</v>
      </c>
      <c r="E1770" s="6">
        <v>0</v>
      </c>
      <c r="F1770" s="6">
        <v>0</v>
      </c>
      <c r="G1770" s="2">
        <v>0</v>
      </c>
      <c r="H1770" s="15">
        <v>0</v>
      </c>
      <c r="I1770" s="6">
        <v>1.05</v>
      </c>
      <c r="J1770" s="2">
        <f t="shared" si="194"/>
        <v>16678.095238095237</v>
      </c>
      <c r="K1770" s="15">
        <v>17.512</v>
      </c>
      <c r="L1770" s="88" t="s">
        <v>72</v>
      </c>
    </row>
    <row r="1771" spans="2:12">
      <c r="B1771" s="84" t="s">
        <v>73</v>
      </c>
      <c r="C1771" s="6">
        <v>0.28000000000000003</v>
      </c>
      <c r="D1771" s="6">
        <f t="shared" si="192"/>
        <v>15499.999999999998</v>
      </c>
      <c r="E1771" s="6">
        <v>4.34</v>
      </c>
      <c r="F1771" s="6">
        <v>0.91100000000000003</v>
      </c>
      <c r="G1771" s="2">
        <f t="shared" si="193"/>
        <v>17001.097694840835</v>
      </c>
      <c r="H1771" s="15">
        <v>15.488</v>
      </c>
      <c r="I1771" s="6">
        <v>0.95</v>
      </c>
      <c r="J1771" s="2">
        <f t="shared" si="194"/>
        <v>14903.157894736843</v>
      </c>
      <c r="K1771" s="15">
        <v>14.157999999999999</v>
      </c>
      <c r="L1771" s="88" t="s">
        <v>74</v>
      </c>
    </row>
    <row r="1772" spans="2:12">
      <c r="B1772" s="84" t="s">
        <v>75</v>
      </c>
      <c r="C1772" s="6">
        <v>1.978</v>
      </c>
      <c r="D1772" s="2">
        <f t="shared" si="192"/>
        <v>51011.627906976741</v>
      </c>
      <c r="E1772" s="6">
        <v>100.901</v>
      </c>
      <c r="F1772" s="6">
        <v>1.8759999999999999</v>
      </c>
      <c r="G1772" s="2">
        <f t="shared" si="193"/>
        <v>49081.023454157781</v>
      </c>
      <c r="H1772" s="15">
        <v>92.075999999999993</v>
      </c>
      <c r="I1772" s="6">
        <v>1.583</v>
      </c>
      <c r="J1772" s="2">
        <f t="shared" si="194"/>
        <v>28942.514213518567</v>
      </c>
      <c r="K1772" s="15">
        <v>45.815999999999889</v>
      </c>
      <c r="L1772" s="88" t="s">
        <v>76</v>
      </c>
    </row>
    <row r="1773" spans="2:12">
      <c r="B1773" s="84" t="s">
        <v>77</v>
      </c>
      <c r="C1773" s="6">
        <v>4.1500000000000004</v>
      </c>
      <c r="D1773" s="2">
        <f t="shared" si="192"/>
        <v>6099.2771084337346</v>
      </c>
      <c r="E1773" s="6">
        <v>25.312000000000001</v>
      </c>
      <c r="F1773" s="6">
        <v>3.8610000000000002</v>
      </c>
      <c r="G1773" s="2">
        <f t="shared" si="193"/>
        <v>9363.636363636364</v>
      </c>
      <c r="H1773" s="15">
        <v>36.152999999999999</v>
      </c>
      <c r="I1773" s="6">
        <v>4.6369999999999996</v>
      </c>
      <c r="J1773" s="2">
        <f t="shared" si="194"/>
        <v>5267.1986197972838</v>
      </c>
      <c r="K1773" s="15">
        <v>24.423999999999999</v>
      </c>
      <c r="L1773" s="88" t="s">
        <v>78</v>
      </c>
    </row>
    <row r="1774" spans="2:12">
      <c r="B1774" s="84" t="s">
        <v>79</v>
      </c>
      <c r="C1774" s="6">
        <v>5.641</v>
      </c>
      <c r="D1774" s="2">
        <f t="shared" si="192"/>
        <v>12274.773976245348</v>
      </c>
      <c r="E1774" s="6">
        <v>69.242000000000004</v>
      </c>
      <c r="F1774" s="6">
        <v>5.6520000000000001</v>
      </c>
      <c r="G1774" s="2">
        <f t="shared" si="193"/>
        <v>12322.00990799717</v>
      </c>
      <c r="H1774" s="15">
        <v>69.644000000000005</v>
      </c>
      <c r="I1774" s="6">
        <v>7.1020000000000003</v>
      </c>
      <c r="J1774" s="2">
        <f t="shared" si="194"/>
        <v>12594.621233455366</v>
      </c>
      <c r="K1774" s="15">
        <v>89.447000000000003</v>
      </c>
      <c r="L1774" s="88" t="s">
        <v>80</v>
      </c>
    </row>
    <row r="1775" spans="2:12">
      <c r="B1775" s="84" t="s">
        <v>81</v>
      </c>
      <c r="C1775" s="6">
        <v>136.91900000000001</v>
      </c>
      <c r="D1775" s="2">
        <f t="shared" si="192"/>
        <v>5230.0484227901161</v>
      </c>
      <c r="E1775" s="6">
        <v>716.09299999999996</v>
      </c>
      <c r="F1775" s="6">
        <v>142.84800000000001</v>
      </c>
      <c r="G1775" s="2">
        <f t="shared" si="193"/>
        <v>5080.4211469534048</v>
      </c>
      <c r="H1775" s="15">
        <v>725.72799999999995</v>
      </c>
      <c r="I1775" s="6">
        <v>145.83799999999999</v>
      </c>
      <c r="J1775" s="2">
        <f t="shared" si="194"/>
        <v>4970.6935092362764</v>
      </c>
      <c r="K1775" s="15">
        <v>724.91600000000005</v>
      </c>
      <c r="L1775" s="88" t="s">
        <v>82</v>
      </c>
    </row>
    <row r="1776" spans="2:12">
      <c r="B1776" s="84" t="s">
        <v>83</v>
      </c>
      <c r="C1776" s="6">
        <v>26.896000000000001</v>
      </c>
      <c r="D1776" s="2">
        <f t="shared" si="192"/>
        <v>15624.070493753719</v>
      </c>
      <c r="E1776" s="6">
        <v>420.22500000000002</v>
      </c>
      <c r="F1776" s="6">
        <v>20.811</v>
      </c>
      <c r="G1776" s="2">
        <f t="shared" si="193"/>
        <v>28831.86776224112</v>
      </c>
      <c r="H1776" s="15">
        <v>600.02</v>
      </c>
      <c r="I1776" s="6">
        <v>24.276</v>
      </c>
      <c r="J1776" s="2">
        <f t="shared" si="194"/>
        <v>14504.366452463339</v>
      </c>
      <c r="K1776" s="15">
        <v>352.108</v>
      </c>
      <c r="L1776" s="88" t="s">
        <v>84</v>
      </c>
    </row>
    <row r="1777" spans="2:12">
      <c r="B1777" s="84" t="s">
        <v>85</v>
      </c>
      <c r="C1777" s="6">
        <v>0.77</v>
      </c>
      <c r="D1777" s="2">
        <f t="shared" si="192"/>
        <v>5845.454545454546</v>
      </c>
      <c r="E1777" s="6">
        <v>4.5010000000000003</v>
      </c>
      <c r="F1777" s="6">
        <v>0.78200000000000003</v>
      </c>
      <c r="G1777" s="2">
        <f t="shared" si="193"/>
        <v>5805.6265984654729</v>
      </c>
      <c r="H1777" s="15">
        <v>4.54</v>
      </c>
      <c r="I1777" s="6">
        <v>0.79100000000000004</v>
      </c>
      <c r="J1777" s="2">
        <f t="shared" si="194"/>
        <v>5782.5537294563846</v>
      </c>
      <c r="K1777" s="15">
        <v>4.5739999999999998</v>
      </c>
      <c r="L1777" s="88" t="s">
        <v>86</v>
      </c>
    </row>
    <row r="1778" spans="2:12" ht="15" thickBot="1">
      <c r="B1778" s="85" t="s">
        <v>87</v>
      </c>
      <c r="C1778" s="16">
        <v>1.18</v>
      </c>
      <c r="D1778" s="2">
        <f t="shared" si="192"/>
        <v>6994.9152542372876</v>
      </c>
      <c r="E1778" s="16">
        <v>8.2539999999999996</v>
      </c>
      <c r="F1778" s="16">
        <v>1.1910000000000001</v>
      </c>
      <c r="G1778" s="2">
        <f t="shared" si="193"/>
        <v>6997.4811083123423</v>
      </c>
      <c r="H1778" s="17">
        <v>8.3339999999999996</v>
      </c>
      <c r="I1778" s="16">
        <v>6.0329999999999986</v>
      </c>
      <c r="J1778" s="2">
        <f t="shared" si="194"/>
        <v>2283.6068291065567</v>
      </c>
      <c r="K1778" s="17">
        <v>13.776999999999852</v>
      </c>
      <c r="L1778" s="89" t="s">
        <v>88</v>
      </c>
    </row>
    <row r="1779" spans="2:12" ht="16.5" thickBot="1">
      <c r="B1779" s="86" t="s">
        <v>383</v>
      </c>
      <c r="C1779" s="90">
        <f>SUM(C1757:C1778)</f>
        <v>798.55327257634849</v>
      </c>
      <c r="D1779" s="90">
        <f t="shared" si="192"/>
        <v>14120.275146007943</v>
      </c>
      <c r="E1779" s="90">
        <f>SUM(E1757:E1778)</f>
        <v>11275.79192752312</v>
      </c>
      <c r="F1779" s="90">
        <f>SUM(F1757:F1778)</f>
        <v>749.35333505741141</v>
      </c>
      <c r="G1779" s="90">
        <f t="shared" si="193"/>
        <v>10233.131151078947</v>
      </c>
      <c r="H1779" s="90">
        <f>SUM(H1757:H1778)</f>
        <v>7668.2309561408965</v>
      </c>
      <c r="I1779" s="90">
        <f>SUM(I1757:I1778)</f>
        <v>450.54046625040485</v>
      </c>
      <c r="J1779" s="90">
        <f t="shared" si="194"/>
        <v>9890.8463009667612</v>
      </c>
      <c r="K1779" s="90">
        <f>SUM(K1757:K1778)</f>
        <v>4456.2265040486564</v>
      </c>
      <c r="L1779" s="86" t="s">
        <v>385</v>
      </c>
    </row>
    <row r="1780" spans="2:12" ht="16.5" thickBot="1">
      <c r="B1780" s="86" t="s">
        <v>384</v>
      </c>
      <c r="C1780" s="90">
        <v>20369.052</v>
      </c>
      <c r="D1780" s="90">
        <f t="shared" si="192"/>
        <v>14153.932298862021</v>
      </c>
      <c r="E1780" s="90">
        <v>288302.18300000002</v>
      </c>
      <c r="F1780" s="90">
        <v>20662.121999999999</v>
      </c>
      <c r="G1780" s="90">
        <f t="shared" si="193"/>
        <v>14091.061556988194</v>
      </c>
      <c r="H1780" s="90">
        <v>291151.23300000001</v>
      </c>
      <c r="I1780" s="90">
        <v>20804.712</v>
      </c>
      <c r="J1780" s="90">
        <f t="shared" si="194"/>
        <v>14077.402561496645</v>
      </c>
      <c r="K1780" s="90">
        <v>292876.30599999998</v>
      </c>
      <c r="L1780" s="86" t="s">
        <v>382</v>
      </c>
    </row>
    <row r="1783" spans="2:12">
      <c r="C1783" s="63"/>
      <c r="H1783" s="63"/>
      <c r="I1783" s="63"/>
      <c r="K1783" s="63"/>
    </row>
    <row r="1784" spans="2:12">
      <c r="K1784" s="63"/>
    </row>
    <row r="1788" spans="2:12">
      <c r="B1788" s="59" t="s">
        <v>209</v>
      </c>
      <c r="I1788" s="64"/>
      <c r="L1788" s="59" t="s">
        <v>210</v>
      </c>
    </row>
    <row r="1789" spans="2:12">
      <c r="B1789" s="59" t="s">
        <v>279</v>
      </c>
      <c r="L1789" s="59" t="s">
        <v>28</v>
      </c>
    </row>
    <row r="1790" spans="2:12" ht="15" thickBot="1">
      <c r="B1790" s="59" t="s">
        <v>280</v>
      </c>
      <c r="L1790" s="59" t="s">
        <v>281</v>
      </c>
    </row>
    <row r="1791" spans="2:12" ht="15" thickBot="1">
      <c r="B1791" s="120" t="s">
        <v>43</v>
      </c>
      <c r="C1791" s="105">
        <v>2015</v>
      </c>
      <c r="D1791" s="106"/>
      <c r="E1791" s="107"/>
      <c r="F1791" s="105">
        <v>2016</v>
      </c>
      <c r="G1791" s="106"/>
      <c r="H1791" s="107"/>
      <c r="I1791" s="105">
        <v>2017</v>
      </c>
      <c r="J1791" s="106"/>
      <c r="K1791" s="107"/>
      <c r="L1791" s="108" t="s">
        <v>44</v>
      </c>
    </row>
    <row r="1792" spans="2:12">
      <c r="B1792" s="121"/>
      <c r="C1792" s="79" t="s">
        <v>282</v>
      </c>
      <c r="D1792" s="79" t="s">
        <v>283</v>
      </c>
      <c r="E1792" s="79" t="s">
        <v>10</v>
      </c>
      <c r="F1792" s="79" t="s">
        <v>282</v>
      </c>
      <c r="G1792" s="79" t="s">
        <v>283</v>
      </c>
      <c r="H1792" s="80" t="s">
        <v>10</v>
      </c>
      <c r="I1792" s="79" t="s">
        <v>282</v>
      </c>
      <c r="J1792" s="79" t="s">
        <v>283</v>
      </c>
      <c r="K1792" s="80" t="s">
        <v>10</v>
      </c>
      <c r="L1792" s="109"/>
    </row>
    <row r="1793" spans="2:12" ht="29.25" thickBot="1">
      <c r="B1793" s="122"/>
      <c r="C1793" s="93" t="s">
        <v>11</v>
      </c>
      <c r="D1793" s="94" t="s">
        <v>430</v>
      </c>
      <c r="E1793" s="95" t="s">
        <v>429</v>
      </c>
      <c r="F1793" s="93" t="s">
        <v>11</v>
      </c>
      <c r="G1793" s="94" t="s">
        <v>430</v>
      </c>
      <c r="H1793" s="95" t="s">
        <v>429</v>
      </c>
      <c r="I1793" s="93" t="s">
        <v>11</v>
      </c>
      <c r="J1793" s="94" t="s">
        <v>430</v>
      </c>
      <c r="K1793" s="95" t="s">
        <v>429</v>
      </c>
      <c r="L1793" s="110"/>
    </row>
    <row r="1794" spans="2:12" ht="15" thickBot="1">
      <c r="B1794" s="83" t="s">
        <v>45</v>
      </c>
      <c r="C1794" s="1">
        <f t="shared" ref="C1794:C1815" si="195">C1826+C1859+C1891+C1925+C1958+C1992+C2026+C2060+C2093+C2129+C2163+C2365+C2404+C2436+C2475+C2507</f>
        <v>79.662355439159796</v>
      </c>
      <c r="D1794" s="5" t="s">
        <v>19</v>
      </c>
      <c r="E1794" s="1">
        <f t="shared" ref="E1794:F1815" si="196">E1826+E1859+E1891+E1925+E1958+E1992+E2026+E2060+E2093+E2129+E2163+E2365+E2404+E2436+E2475+E2507</f>
        <v>503.21541225904991</v>
      </c>
      <c r="F1794" s="1">
        <f t="shared" si="196"/>
        <v>36.936644219291459</v>
      </c>
      <c r="G1794" s="5" t="s">
        <v>19</v>
      </c>
      <c r="H1794" s="1">
        <f t="shared" ref="H1794:I1815" si="197">H1826+H1859+H1891+H1925+H1958+H1992+H2026+H2060+H2093+H2129+H2163+H2365+H2404+H2436+H2475+H2507</f>
        <v>401.00214821784704</v>
      </c>
      <c r="I1794" s="1">
        <f t="shared" si="197"/>
        <v>29.535179999999997</v>
      </c>
      <c r="J1794" s="5" t="s">
        <v>19</v>
      </c>
      <c r="K1794" s="1">
        <f t="shared" ref="K1794:K1815" si="198">K1826+K1859+K1891+K1925+K1958+K1992+K2026+K2060+K2093+K2129+K2163+K2365+K2404+K2436+K2475+K2507</f>
        <v>379.96420000000001</v>
      </c>
      <c r="L1794" s="87" t="s">
        <v>46</v>
      </c>
    </row>
    <row r="1795" spans="2:12" ht="15" thickBot="1">
      <c r="B1795" s="84" t="s">
        <v>47</v>
      </c>
      <c r="C1795" s="3">
        <f t="shared" si="195"/>
        <v>38.697200000000002</v>
      </c>
      <c r="D1795" s="20" t="s">
        <v>19</v>
      </c>
      <c r="E1795" s="3">
        <f t="shared" si="196"/>
        <v>367.95899999999995</v>
      </c>
      <c r="F1795" s="3">
        <f t="shared" si="196"/>
        <v>39.327089999999998</v>
      </c>
      <c r="G1795" s="20" t="s">
        <v>19</v>
      </c>
      <c r="H1795" s="3">
        <f t="shared" si="197"/>
        <v>376.1619</v>
      </c>
      <c r="I1795" s="3">
        <f t="shared" si="197"/>
        <v>39.678299999999993</v>
      </c>
      <c r="J1795" s="20" t="s">
        <v>19</v>
      </c>
      <c r="K1795" s="3">
        <f t="shared" si="198"/>
        <v>377.71664133556766</v>
      </c>
      <c r="L1795" s="88" t="s">
        <v>48</v>
      </c>
    </row>
    <row r="1796" spans="2:12" ht="15" thickBot="1">
      <c r="B1796" s="84" t="s">
        <v>49</v>
      </c>
      <c r="C1796" s="3">
        <f t="shared" si="195"/>
        <v>2.6099999999999994</v>
      </c>
      <c r="D1796" s="20" t="s">
        <v>19</v>
      </c>
      <c r="E1796" s="3">
        <f t="shared" si="196"/>
        <v>26.990099999999998</v>
      </c>
      <c r="F1796" s="3">
        <f t="shared" si="196"/>
        <v>2.6099999999999994</v>
      </c>
      <c r="G1796" s="20" t="s">
        <v>19</v>
      </c>
      <c r="H1796" s="3">
        <f t="shared" si="197"/>
        <v>23.8401</v>
      </c>
      <c r="I1796" s="3">
        <f t="shared" si="197"/>
        <v>4.7379999999999995</v>
      </c>
      <c r="J1796" s="20" t="s">
        <v>19</v>
      </c>
      <c r="K1796" s="3">
        <f t="shared" si="198"/>
        <v>18.64</v>
      </c>
      <c r="L1796" s="88" t="s">
        <v>50</v>
      </c>
    </row>
    <row r="1797" spans="2:12" ht="15" thickBot="1">
      <c r="B1797" s="84" t="s">
        <v>51</v>
      </c>
      <c r="C1797" s="3">
        <f t="shared" si="195"/>
        <v>509.02971302200677</v>
      </c>
      <c r="D1797" s="20" t="s">
        <v>19</v>
      </c>
      <c r="E1797" s="3">
        <f t="shared" si="196"/>
        <v>1365.0909999999997</v>
      </c>
      <c r="F1797" s="3">
        <f t="shared" si="196"/>
        <v>508.28591808543359</v>
      </c>
      <c r="G1797" s="20" t="s">
        <v>19</v>
      </c>
      <c r="H1797" s="3">
        <f t="shared" si="197"/>
        <v>1383.43</v>
      </c>
      <c r="I1797" s="3">
        <f t="shared" si="197"/>
        <v>429.79137209302326</v>
      </c>
      <c r="J1797" s="20" t="s">
        <v>19</v>
      </c>
      <c r="K1797" s="3">
        <f t="shared" si="198"/>
        <v>1481.6090000000002</v>
      </c>
      <c r="L1797" s="88" t="s">
        <v>52</v>
      </c>
    </row>
    <row r="1798" spans="2:12" ht="15" thickBot="1">
      <c r="B1798" s="84" t="s">
        <v>53</v>
      </c>
      <c r="C1798" s="3">
        <f t="shared" si="195"/>
        <v>459.08605596816983</v>
      </c>
      <c r="D1798" s="20" t="s">
        <v>19</v>
      </c>
      <c r="E1798" s="3">
        <f t="shared" si="196"/>
        <v>4962.4484485052799</v>
      </c>
      <c r="F1798" s="3">
        <f t="shared" si="196"/>
        <v>619.08859999999981</v>
      </c>
      <c r="G1798" s="20" t="s">
        <v>19</v>
      </c>
      <c r="H1798" s="3">
        <f t="shared" si="197"/>
        <v>4796.7361820000006</v>
      </c>
      <c r="I1798" s="3">
        <f t="shared" si="197"/>
        <v>623.34532000000013</v>
      </c>
      <c r="J1798" s="20" t="s">
        <v>19</v>
      </c>
      <c r="K1798" s="3">
        <f t="shared" si="198"/>
        <v>4942.6520100585585</v>
      </c>
      <c r="L1798" s="88" t="s">
        <v>54</v>
      </c>
    </row>
    <row r="1799" spans="2:12" ht="15" thickBot="1">
      <c r="B1799" s="84" t="s">
        <v>55</v>
      </c>
      <c r="C1799" s="3">
        <f t="shared" si="195"/>
        <v>8.9920000000000009</v>
      </c>
      <c r="D1799" s="20" t="s">
        <v>19</v>
      </c>
      <c r="E1799" s="3">
        <f t="shared" si="196"/>
        <v>50.816000000000003</v>
      </c>
      <c r="F1799" s="3">
        <f t="shared" si="196"/>
        <v>8.6189999999999998</v>
      </c>
      <c r="G1799" s="20" t="s">
        <v>19</v>
      </c>
      <c r="H1799" s="3">
        <f t="shared" si="197"/>
        <v>48.648000000000003</v>
      </c>
      <c r="I1799" s="3">
        <f t="shared" si="197"/>
        <v>39.032000000000004</v>
      </c>
      <c r="J1799" s="20" t="s">
        <v>19</v>
      </c>
      <c r="K1799" s="3">
        <f t="shared" si="198"/>
        <v>130.631</v>
      </c>
      <c r="L1799" s="88" t="s">
        <v>56</v>
      </c>
    </row>
    <row r="1800" spans="2:12" ht="15" thickBot="1">
      <c r="B1800" s="84" t="s">
        <v>57</v>
      </c>
      <c r="C1800" s="3">
        <f t="shared" si="195"/>
        <v>1.1813967269005363</v>
      </c>
      <c r="D1800" s="20" t="s">
        <v>19</v>
      </c>
      <c r="E1800" s="3">
        <f t="shared" si="196"/>
        <v>7.2519999999999998</v>
      </c>
      <c r="F1800" s="3">
        <f t="shared" si="196"/>
        <v>1.1909727558494925</v>
      </c>
      <c r="G1800" s="20" t="s">
        <v>19</v>
      </c>
      <c r="H1800" s="3">
        <f t="shared" si="197"/>
        <v>7.3109999999999999</v>
      </c>
      <c r="I1800" s="3">
        <f t="shared" si="197"/>
        <v>1.2018637703760882</v>
      </c>
      <c r="J1800" s="20" t="s">
        <v>19</v>
      </c>
      <c r="K1800" s="3">
        <f t="shared" si="198"/>
        <v>7.3870000000000005</v>
      </c>
      <c r="L1800" s="88" t="s">
        <v>58</v>
      </c>
    </row>
    <row r="1801" spans="2:12" ht="15" thickBot="1">
      <c r="B1801" s="84" t="s">
        <v>59</v>
      </c>
      <c r="C1801" s="3">
        <f t="shared" si="195"/>
        <v>202.9247</v>
      </c>
      <c r="D1801" s="20" t="s">
        <v>19</v>
      </c>
      <c r="E1801" s="3">
        <f t="shared" si="196"/>
        <v>1537.1984722874827</v>
      </c>
      <c r="F1801" s="3">
        <f t="shared" si="196"/>
        <v>213.36370000000002</v>
      </c>
      <c r="G1801" s="20" t="s">
        <v>19</v>
      </c>
      <c r="H1801" s="3">
        <f t="shared" si="197"/>
        <v>1642.7534000221083</v>
      </c>
      <c r="I1801" s="3">
        <f t="shared" si="197"/>
        <v>145.70999999999998</v>
      </c>
      <c r="J1801" s="20" t="s">
        <v>19</v>
      </c>
      <c r="K1801" s="3">
        <f t="shared" si="198"/>
        <v>1050.067</v>
      </c>
      <c r="L1801" s="88" t="s">
        <v>60</v>
      </c>
    </row>
    <row r="1802" spans="2:12" ht="15" thickBot="1">
      <c r="B1802" s="84" t="s">
        <v>61</v>
      </c>
      <c r="C1802" s="3">
        <f t="shared" si="195"/>
        <v>238.02046899999999</v>
      </c>
      <c r="D1802" s="20" t="s">
        <v>19</v>
      </c>
      <c r="E1802" s="3">
        <f t="shared" si="196"/>
        <v>3409.2860000000001</v>
      </c>
      <c r="F1802" s="3">
        <f t="shared" si="196"/>
        <v>255.08599315998819</v>
      </c>
      <c r="G1802" s="20" t="s">
        <v>19</v>
      </c>
      <c r="H1802" s="3">
        <f t="shared" si="197"/>
        <v>3136.3660000000004</v>
      </c>
      <c r="I1802" s="3">
        <f t="shared" si="197"/>
        <v>262.09903200000002</v>
      </c>
      <c r="J1802" s="20" t="s">
        <v>19</v>
      </c>
      <c r="K1802" s="3">
        <f t="shared" si="198"/>
        <v>3192.7781</v>
      </c>
      <c r="L1802" s="88" t="s">
        <v>62</v>
      </c>
    </row>
    <row r="1803" spans="2:12" ht="15" thickBot="1">
      <c r="B1803" s="84" t="s">
        <v>63</v>
      </c>
      <c r="C1803" s="3">
        <f t="shared" si="195"/>
        <v>365.916</v>
      </c>
      <c r="D1803" s="20" t="s">
        <v>19</v>
      </c>
      <c r="E1803" s="3">
        <f t="shared" si="196"/>
        <v>2463.0170000000003</v>
      </c>
      <c r="F1803" s="3">
        <f t="shared" si="196"/>
        <v>365.53399999999999</v>
      </c>
      <c r="G1803" s="20" t="s">
        <v>19</v>
      </c>
      <c r="H1803" s="3">
        <f t="shared" si="197"/>
        <v>2544.4500000000003</v>
      </c>
      <c r="I1803" s="3">
        <f t="shared" si="197"/>
        <v>356.25399999999996</v>
      </c>
      <c r="J1803" s="20" t="s">
        <v>19</v>
      </c>
      <c r="K1803" s="3">
        <f t="shared" si="198"/>
        <v>2071.5249999999996</v>
      </c>
      <c r="L1803" s="88" t="s">
        <v>64</v>
      </c>
    </row>
    <row r="1804" spans="2:12" ht="15" thickBot="1">
      <c r="B1804" s="84" t="s">
        <v>65</v>
      </c>
      <c r="C1804" s="3">
        <f t="shared" si="195"/>
        <v>34.904000000000003</v>
      </c>
      <c r="D1804" s="20" t="s">
        <v>19</v>
      </c>
      <c r="E1804" s="3">
        <f t="shared" si="196"/>
        <v>337.29399999999998</v>
      </c>
      <c r="F1804" s="3">
        <f t="shared" si="196"/>
        <v>34.974000000000004</v>
      </c>
      <c r="G1804" s="20" t="s">
        <v>19</v>
      </c>
      <c r="H1804" s="3">
        <f t="shared" si="197"/>
        <v>338.88499999999999</v>
      </c>
      <c r="I1804" s="3">
        <f t="shared" si="197"/>
        <v>24.683</v>
      </c>
      <c r="J1804" s="20" t="s">
        <v>19</v>
      </c>
      <c r="K1804" s="3">
        <f t="shared" si="198"/>
        <v>213.15600000000001</v>
      </c>
      <c r="L1804" s="88" t="s">
        <v>66</v>
      </c>
    </row>
    <row r="1805" spans="2:12" ht="15" thickBot="1">
      <c r="B1805" s="84" t="s">
        <v>67</v>
      </c>
      <c r="C1805" s="3">
        <f t="shared" si="195"/>
        <v>348.8006208128711</v>
      </c>
      <c r="D1805" s="20" t="s">
        <v>19</v>
      </c>
      <c r="E1805" s="3">
        <f t="shared" si="196"/>
        <v>1025.6709999999998</v>
      </c>
      <c r="F1805" s="3">
        <f t="shared" si="196"/>
        <v>351.90807052877966</v>
      </c>
      <c r="G1805" s="20" t="s">
        <v>19</v>
      </c>
      <c r="H1805" s="3">
        <f t="shared" si="197"/>
        <v>1049.0630000000001</v>
      </c>
      <c r="I1805" s="3">
        <f t="shared" si="197"/>
        <v>491.90099999999995</v>
      </c>
      <c r="J1805" s="20" t="s">
        <v>19</v>
      </c>
      <c r="K1805" s="3">
        <f t="shared" si="198"/>
        <v>1047.1279999999999</v>
      </c>
      <c r="L1805" s="88" t="s">
        <v>68</v>
      </c>
    </row>
    <row r="1806" spans="2:12" ht="15" thickBot="1">
      <c r="B1806" s="84" t="s">
        <v>69</v>
      </c>
      <c r="C1806" s="3">
        <f t="shared" si="195"/>
        <v>31.075999999999997</v>
      </c>
      <c r="D1806" s="20" t="s">
        <v>19</v>
      </c>
      <c r="E1806" s="3">
        <f t="shared" si="196"/>
        <v>433.97346968978684</v>
      </c>
      <c r="F1806" s="3">
        <f t="shared" si="196"/>
        <v>31.192999999999994</v>
      </c>
      <c r="G1806" s="20" t="s">
        <v>19</v>
      </c>
      <c r="H1806" s="3">
        <f t="shared" si="197"/>
        <v>448.83219337417233</v>
      </c>
      <c r="I1806" s="3">
        <f t="shared" si="197"/>
        <v>29.797000000000001</v>
      </c>
      <c r="J1806" s="20" t="s">
        <v>19</v>
      </c>
      <c r="K1806" s="3">
        <f t="shared" si="198"/>
        <v>409.83719337417222</v>
      </c>
      <c r="L1806" s="88" t="s">
        <v>70</v>
      </c>
    </row>
    <row r="1807" spans="2:12" ht="15" thickBot="1">
      <c r="B1807" s="84" t="s">
        <v>71</v>
      </c>
      <c r="C1807" s="3">
        <f t="shared" si="195"/>
        <v>79.050190999999998</v>
      </c>
      <c r="D1807" s="20" t="s">
        <v>19</v>
      </c>
      <c r="E1807" s="3">
        <f t="shared" si="196"/>
        <v>185.15615299999996</v>
      </c>
      <c r="F1807" s="3">
        <f t="shared" si="196"/>
        <v>78.981999999999999</v>
      </c>
      <c r="G1807" s="20" t="s">
        <v>19</v>
      </c>
      <c r="H1807" s="3">
        <f t="shared" si="197"/>
        <v>194.536</v>
      </c>
      <c r="I1807" s="3">
        <f t="shared" si="197"/>
        <v>14.481999999999999</v>
      </c>
      <c r="J1807" s="20" t="s">
        <v>19</v>
      </c>
      <c r="K1807" s="3">
        <f t="shared" si="198"/>
        <v>87.913999999999987</v>
      </c>
      <c r="L1807" s="88" t="s">
        <v>72</v>
      </c>
    </row>
    <row r="1808" spans="2:12" ht="15" thickBot="1">
      <c r="B1808" s="84" t="s">
        <v>73</v>
      </c>
      <c r="C1808" s="3">
        <f t="shared" si="195"/>
        <v>2.4349999999999996</v>
      </c>
      <c r="D1808" s="20" t="s">
        <v>19</v>
      </c>
      <c r="E1808" s="3">
        <f t="shared" si="196"/>
        <v>27.96</v>
      </c>
      <c r="F1808" s="3">
        <f t="shared" si="196"/>
        <v>2.8029999999999995</v>
      </c>
      <c r="G1808" s="20" t="s">
        <v>19</v>
      </c>
      <c r="H1808" s="3">
        <f t="shared" si="197"/>
        <v>30.204999999999998</v>
      </c>
      <c r="I1808" s="3">
        <f t="shared" si="197"/>
        <v>2.766</v>
      </c>
      <c r="J1808" s="20" t="s">
        <v>19</v>
      </c>
      <c r="K1808" s="3">
        <f t="shared" si="198"/>
        <v>29.569999999999997</v>
      </c>
      <c r="L1808" s="88" t="s">
        <v>74</v>
      </c>
    </row>
    <row r="1809" spans="2:12" ht="15" thickBot="1">
      <c r="B1809" s="84" t="s">
        <v>75</v>
      </c>
      <c r="C1809" s="3">
        <f t="shared" si="195"/>
        <v>2.9320000000000004</v>
      </c>
      <c r="D1809" s="20" t="s">
        <v>19</v>
      </c>
      <c r="E1809" s="3">
        <f t="shared" si="196"/>
        <v>98.947000000000003</v>
      </c>
      <c r="F1809" s="3">
        <f t="shared" si="196"/>
        <v>3.1729999999999996</v>
      </c>
      <c r="G1809" s="20" t="s">
        <v>19</v>
      </c>
      <c r="H1809" s="3">
        <f t="shared" si="197"/>
        <v>102.43899999999999</v>
      </c>
      <c r="I1809" s="3">
        <f t="shared" si="197"/>
        <v>3.206</v>
      </c>
      <c r="J1809" s="20" t="s">
        <v>19</v>
      </c>
      <c r="K1809" s="3">
        <f t="shared" si="198"/>
        <v>91.396000000000015</v>
      </c>
      <c r="L1809" s="88" t="s">
        <v>76</v>
      </c>
    </row>
    <row r="1810" spans="2:12" ht="15" thickBot="1">
      <c r="B1810" s="84" t="s">
        <v>77</v>
      </c>
      <c r="C1810" s="3">
        <f t="shared" si="195"/>
        <v>73.491867010714699</v>
      </c>
      <c r="D1810" s="20" t="s">
        <v>19</v>
      </c>
      <c r="E1810" s="3">
        <f t="shared" si="196"/>
        <v>1153.0025716041246</v>
      </c>
      <c r="F1810" s="3">
        <f t="shared" si="196"/>
        <v>50.963570000000004</v>
      </c>
      <c r="G1810" s="20" t="s">
        <v>19</v>
      </c>
      <c r="H1810" s="3">
        <f t="shared" si="197"/>
        <v>1212.8131272900587</v>
      </c>
      <c r="I1810" s="3">
        <f t="shared" si="197"/>
        <v>63.069070000000004</v>
      </c>
      <c r="J1810" s="20" t="s">
        <v>19</v>
      </c>
      <c r="K1810" s="3">
        <f t="shared" si="198"/>
        <v>889.39741691378526</v>
      </c>
      <c r="L1810" s="88" t="s">
        <v>78</v>
      </c>
    </row>
    <row r="1811" spans="2:12" ht="15" thickBot="1">
      <c r="B1811" s="84" t="s">
        <v>79</v>
      </c>
      <c r="C1811" s="3">
        <f t="shared" si="195"/>
        <v>125.411</v>
      </c>
      <c r="D1811" s="20" t="s">
        <v>19</v>
      </c>
      <c r="E1811" s="3">
        <f t="shared" si="196"/>
        <v>444.74099999999999</v>
      </c>
      <c r="F1811" s="3">
        <f t="shared" si="196"/>
        <v>126.69500000000001</v>
      </c>
      <c r="G1811" s="20" t="s">
        <v>19</v>
      </c>
      <c r="H1811" s="3">
        <f t="shared" si="197"/>
        <v>449.62299999999999</v>
      </c>
      <c r="I1811" s="3">
        <f t="shared" si="197"/>
        <v>117.96199999999999</v>
      </c>
      <c r="J1811" s="20" t="s">
        <v>19</v>
      </c>
      <c r="K1811" s="3">
        <f t="shared" si="198"/>
        <v>395.30099999999993</v>
      </c>
      <c r="L1811" s="88" t="s">
        <v>80</v>
      </c>
    </row>
    <row r="1812" spans="2:12" ht="15" thickBot="1">
      <c r="B1812" s="84" t="s">
        <v>81</v>
      </c>
      <c r="C1812" s="3">
        <f t="shared" si="195"/>
        <v>639.2860746584804</v>
      </c>
      <c r="D1812" s="20" t="s">
        <v>19</v>
      </c>
      <c r="E1812" s="3">
        <f t="shared" si="196"/>
        <v>13421.046999999999</v>
      </c>
      <c r="F1812" s="3">
        <f t="shared" si="196"/>
        <v>655.29449955698453</v>
      </c>
      <c r="G1812" s="20" t="s">
        <v>19</v>
      </c>
      <c r="H1812" s="3">
        <f t="shared" si="197"/>
        <v>12867.286</v>
      </c>
      <c r="I1812" s="3">
        <f t="shared" si="197"/>
        <v>599.88401999999996</v>
      </c>
      <c r="J1812" s="20" t="s">
        <v>19</v>
      </c>
      <c r="K1812" s="3">
        <f t="shared" si="198"/>
        <v>12628.79</v>
      </c>
      <c r="L1812" s="88" t="s">
        <v>82</v>
      </c>
    </row>
    <row r="1813" spans="2:12" ht="15" thickBot="1">
      <c r="B1813" s="84" t="s">
        <v>83</v>
      </c>
      <c r="C1813" s="3">
        <f t="shared" si="195"/>
        <v>564.56699999999989</v>
      </c>
      <c r="D1813" s="20" t="s">
        <v>19</v>
      </c>
      <c r="E1813" s="3">
        <f t="shared" si="196"/>
        <v>4395.3079999999991</v>
      </c>
      <c r="F1813" s="3">
        <f t="shared" si="196"/>
        <v>556.26299999999992</v>
      </c>
      <c r="G1813" s="20" t="s">
        <v>19</v>
      </c>
      <c r="H1813" s="3">
        <f t="shared" si="197"/>
        <v>4011.5659999999998</v>
      </c>
      <c r="I1813" s="3">
        <f t="shared" si="197"/>
        <v>564.428</v>
      </c>
      <c r="J1813" s="20" t="s">
        <v>19</v>
      </c>
      <c r="K1813" s="3">
        <f t="shared" si="198"/>
        <v>4850.9469999999992</v>
      </c>
      <c r="L1813" s="88" t="s">
        <v>84</v>
      </c>
    </row>
    <row r="1814" spans="2:12" ht="15" thickBot="1">
      <c r="B1814" s="84" t="s">
        <v>85</v>
      </c>
      <c r="C1814" s="3">
        <f t="shared" si="195"/>
        <v>9.6120000000000001</v>
      </c>
      <c r="D1814" s="20" t="s">
        <v>19</v>
      </c>
      <c r="E1814" s="3">
        <f t="shared" si="196"/>
        <v>25.274999999999999</v>
      </c>
      <c r="F1814" s="3">
        <f t="shared" si="196"/>
        <v>10.025</v>
      </c>
      <c r="G1814" s="20" t="s">
        <v>19</v>
      </c>
      <c r="H1814" s="3">
        <f t="shared" si="197"/>
        <v>25.797999999999998</v>
      </c>
      <c r="I1814" s="3">
        <f t="shared" si="197"/>
        <v>10.148</v>
      </c>
      <c r="J1814" s="20" t="s">
        <v>19</v>
      </c>
      <c r="K1814" s="3">
        <f t="shared" si="198"/>
        <v>25.487000000000002</v>
      </c>
      <c r="L1814" s="89" t="s">
        <v>86</v>
      </c>
    </row>
    <row r="1815" spans="2:12" ht="15" thickBot="1">
      <c r="B1815" s="85" t="s">
        <v>87</v>
      </c>
      <c r="C1815" s="3">
        <f t="shared" si="195"/>
        <v>94.161000000000016</v>
      </c>
      <c r="D1815" s="20" t="s">
        <v>19</v>
      </c>
      <c r="E1815" s="3">
        <f t="shared" si="196"/>
        <v>1059.7850000000001</v>
      </c>
      <c r="F1815" s="3">
        <f t="shared" si="196"/>
        <v>82.21</v>
      </c>
      <c r="G1815" s="20" t="s">
        <v>19</v>
      </c>
      <c r="H1815" s="3">
        <f t="shared" si="197"/>
        <v>824.34500000000003</v>
      </c>
      <c r="I1815" s="3">
        <f t="shared" si="197"/>
        <v>83.193999999999988</v>
      </c>
      <c r="J1815" s="20" t="s">
        <v>19</v>
      </c>
      <c r="K1815" s="3">
        <f t="shared" si="198"/>
        <v>815.43200000000002</v>
      </c>
      <c r="L1815" s="92" t="s">
        <v>88</v>
      </c>
    </row>
    <row r="1816" spans="2:12" ht="16.5" thickBot="1">
      <c r="B1816" s="86" t="s">
        <v>383</v>
      </c>
      <c r="C1816" s="90">
        <f>SUM(C1794:C1815)</f>
        <v>3911.8466436383023</v>
      </c>
      <c r="D1816" s="90" t="s">
        <v>19</v>
      </c>
      <c r="E1816" s="90">
        <f t="shared" ref="E1816:F1816" si="199">SUM(E1794:E1815)</f>
        <v>37301.433627345723</v>
      </c>
      <c r="F1816" s="90">
        <f t="shared" si="199"/>
        <v>4034.5260583063268</v>
      </c>
      <c r="G1816" s="90" t="s">
        <v>19</v>
      </c>
      <c r="H1816" s="90">
        <f t="shared" ref="H1816:I1816" si="200">SUM(H1794:H1815)</f>
        <v>35916.090050904189</v>
      </c>
      <c r="I1816" s="90">
        <f t="shared" si="200"/>
        <v>3936.9051578633994</v>
      </c>
      <c r="J1816" s="90" t="s">
        <v>19</v>
      </c>
      <c r="K1816" s="90">
        <f>SUM(K1794:K1815)</f>
        <v>35137.325561682082</v>
      </c>
      <c r="L1816" s="86" t="s">
        <v>385</v>
      </c>
    </row>
    <row r="1817" spans="2:12" ht="16.5" thickBot="1">
      <c r="B1817" s="86" t="s">
        <v>384</v>
      </c>
      <c r="C1817" s="90">
        <f>C1849+C1882+C1914+C1948+C1981+C2015+C2049+C2083+C2116+C2152+C2186+C2388+C2427+C2459+C2498+C2530</f>
        <v>71222.274999999994</v>
      </c>
      <c r="D1817" s="90" t="s">
        <v>19</v>
      </c>
      <c r="E1817" s="90">
        <f>E1849+E1882+E1914+E1948+E1981+E2015+E2049+E2083+E2116+E2152+E2186+E2388+E2427+E2459+E2498+E2530</f>
        <v>686104.24399999983</v>
      </c>
      <c r="F1817" s="90">
        <f>F1849+F1882+F1914+F1948+F1981+F2015+F2049+F2083+F2116+F2152+F2186+F2388+F2427+F2459+F2498+F2530</f>
        <v>71747.168000000005</v>
      </c>
      <c r="G1817" s="90" t="s">
        <v>19</v>
      </c>
      <c r="H1817" s="90">
        <f>H1849+H1882+H1914+H1948+H1981+H2015+H2049+H2083+H2116+H2152+H2186+H2388+H2427+H2459+H2498+H2530</f>
        <v>688400.21700000006</v>
      </c>
      <c r="I1817" s="90">
        <f>I1849+I1882+I1914+I1948+I1981+I2015+I2049+I2083+I2116+I2152+I2186+I2388+I2427+I2459+I2498+I2530</f>
        <v>72254.581999999995</v>
      </c>
      <c r="J1817" s="90" t="s">
        <v>19</v>
      </c>
      <c r="K1817" s="90">
        <f>K1849+K1882+K1914+K1948+K1981+K2015+K2049+K2083+K2116+K2152+K2186+K2388+K2427+K2459+K2498+K2530</f>
        <v>692469.8559999998</v>
      </c>
      <c r="L1817" s="86" t="s">
        <v>382</v>
      </c>
    </row>
    <row r="1818" spans="2:12">
      <c r="C1818" s="64"/>
      <c r="D1818" s="64"/>
      <c r="E1818" s="64"/>
      <c r="F1818" s="64"/>
      <c r="G1818" s="64"/>
      <c r="H1818" s="64"/>
      <c r="I1818" s="64"/>
      <c r="J1818" s="64"/>
      <c r="K1818" s="64"/>
    </row>
    <row r="1819" spans="2:12" ht="15">
      <c r="C1819" s="69"/>
      <c r="D1819" s="64"/>
      <c r="E1819" s="64"/>
      <c r="F1819" s="64"/>
      <c r="G1819" s="64"/>
      <c r="H1819" s="64"/>
      <c r="I1819" s="64"/>
      <c r="J1819" s="64"/>
      <c r="K1819" s="64"/>
    </row>
    <row r="1820" spans="2:12">
      <c r="B1820" s="59" t="s">
        <v>213</v>
      </c>
      <c r="F1820" s="64"/>
      <c r="H1820" s="64"/>
      <c r="I1820" s="64"/>
      <c r="K1820" s="64"/>
      <c r="L1820" s="59" t="s">
        <v>214</v>
      </c>
    </row>
    <row r="1821" spans="2:12">
      <c r="B1821" s="59" t="s">
        <v>29</v>
      </c>
      <c r="F1821" s="64"/>
      <c r="H1821" s="64"/>
      <c r="J1821" s="64"/>
      <c r="L1821" s="59" t="s">
        <v>30</v>
      </c>
    </row>
    <row r="1822" spans="2:12" ht="15" thickBot="1">
      <c r="B1822" s="59" t="s">
        <v>280</v>
      </c>
      <c r="L1822" s="59" t="s">
        <v>281</v>
      </c>
    </row>
    <row r="1823" spans="2:12" ht="15" thickBot="1">
      <c r="B1823" s="120" t="s">
        <v>43</v>
      </c>
      <c r="C1823" s="105">
        <v>2015</v>
      </c>
      <c r="D1823" s="106"/>
      <c r="E1823" s="107"/>
      <c r="F1823" s="105">
        <v>2016</v>
      </c>
      <c r="G1823" s="106"/>
      <c r="H1823" s="107"/>
      <c r="I1823" s="105">
        <v>2017</v>
      </c>
      <c r="J1823" s="106"/>
      <c r="K1823" s="107"/>
      <c r="L1823" s="108" t="s">
        <v>44</v>
      </c>
    </row>
    <row r="1824" spans="2:12">
      <c r="B1824" s="121"/>
      <c r="C1824" s="79" t="s">
        <v>282</v>
      </c>
      <c r="D1824" s="79" t="s">
        <v>283</v>
      </c>
      <c r="E1824" s="79" t="s">
        <v>10</v>
      </c>
      <c r="F1824" s="79" t="s">
        <v>282</v>
      </c>
      <c r="G1824" s="79" t="s">
        <v>283</v>
      </c>
      <c r="H1824" s="80" t="s">
        <v>10</v>
      </c>
      <c r="I1824" s="79" t="s">
        <v>282</v>
      </c>
      <c r="J1824" s="79" t="s">
        <v>283</v>
      </c>
      <c r="K1824" s="80" t="s">
        <v>10</v>
      </c>
      <c r="L1824" s="109"/>
    </row>
    <row r="1825" spans="2:12" ht="29.25" thickBot="1">
      <c r="B1825" s="122"/>
      <c r="C1825" s="93" t="s">
        <v>11</v>
      </c>
      <c r="D1825" s="94" t="s">
        <v>430</v>
      </c>
      <c r="E1825" s="95" t="s">
        <v>429</v>
      </c>
      <c r="F1825" s="93" t="s">
        <v>11</v>
      </c>
      <c r="G1825" s="94" t="s">
        <v>430</v>
      </c>
      <c r="H1825" s="95" t="s">
        <v>429</v>
      </c>
      <c r="I1825" s="93" t="s">
        <v>11</v>
      </c>
      <c r="J1825" s="94" t="s">
        <v>430</v>
      </c>
      <c r="K1825" s="95" t="s">
        <v>429</v>
      </c>
      <c r="L1825" s="110"/>
    </row>
    <row r="1826" spans="2:12" ht="15" thickBot="1">
      <c r="B1826" s="83" t="s">
        <v>45</v>
      </c>
      <c r="C1826" s="1">
        <v>47.783300000000004</v>
      </c>
      <c r="D1826" s="5">
        <v>332.637</v>
      </c>
      <c r="E1826" s="1">
        <v>20.140999999999998</v>
      </c>
      <c r="F1826" s="1">
        <v>2.7115</v>
      </c>
      <c r="G1826" s="5">
        <v>225.7</v>
      </c>
      <c r="H1826" s="1">
        <v>25.222999999999999</v>
      </c>
      <c r="I1826" s="1">
        <v>2.8471000000000002</v>
      </c>
      <c r="J1826" s="5">
        <v>236.98500000000001</v>
      </c>
      <c r="K1826" s="1">
        <v>26</v>
      </c>
      <c r="L1826" s="87" t="s">
        <v>46</v>
      </c>
    </row>
    <row r="1827" spans="2:12" ht="15" thickBot="1">
      <c r="B1827" s="84" t="s">
        <v>47</v>
      </c>
      <c r="C1827" s="3">
        <v>37.360999999999997</v>
      </c>
      <c r="D1827" s="20"/>
      <c r="E1827" s="3">
        <v>354.73699999999997</v>
      </c>
      <c r="F1827" s="3">
        <v>37.646089999999987</v>
      </c>
      <c r="G1827" s="20"/>
      <c r="H1827" s="3">
        <v>363.62759999999997</v>
      </c>
      <c r="I1827" s="3">
        <v>36.404441152870319</v>
      </c>
      <c r="J1827" s="20"/>
      <c r="K1827" s="3">
        <v>347.02621191274119</v>
      </c>
      <c r="L1827" s="88" t="s">
        <v>48</v>
      </c>
    </row>
    <row r="1828" spans="2:12" ht="15" thickBot="1">
      <c r="B1828" s="84" t="s">
        <v>49</v>
      </c>
      <c r="C1828" s="3">
        <v>1.2589999999999999</v>
      </c>
      <c r="D1828" s="20">
        <v>377</v>
      </c>
      <c r="E1828" s="3">
        <v>12</v>
      </c>
      <c r="F1828" s="3">
        <v>1.2589999999999999</v>
      </c>
      <c r="G1828" s="20">
        <v>377</v>
      </c>
      <c r="H1828" s="3">
        <v>12</v>
      </c>
      <c r="I1828" s="3">
        <v>3.6</v>
      </c>
      <c r="J1828" s="20"/>
      <c r="K1828" s="3">
        <v>10.500999999999999</v>
      </c>
      <c r="L1828" s="88" t="s">
        <v>50</v>
      </c>
    </row>
    <row r="1829" spans="2:12" ht="15" thickBot="1">
      <c r="B1829" s="84" t="s">
        <v>51</v>
      </c>
      <c r="C1829" s="3">
        <v>49.15</v>
      </c>
      <c r="D1829" s="20"/>
      <c r="E1829" s="3">
        <v>223</v>
      </c>
      <c r="F1829" s="3">
        <v>61.24</v>
      </c>
      <c r="G1829" s="20"/>
      <c r="H1829" s="3">
        <v>242</v>
      </c>
      <c r="I1829" s="3">
        <v>64.397999999999996</v>
      </c>
      <c r="J1829" s="20"/>
      <c r="K1829" s="3">
        <v>260</v>
      </c>
      <c r="L1829" s="88" t="s">
        <v>52</v>
      </c>
    </row>
    <row r="1830" spans="2:12" ht="15" thickBot="1">
      <c r="B1830" s="84" t="s">
        <v>53</v>
      </c>
      <c r="C1830" s="3">
        <v>51.79128596816976</v>
      </c>
      <c r="D1830" s="20">
        <v>15508.59</v>
      </c>
      <c r="E1830" s="3">
        <v>990.37694999999997</v>
      </c>
      <c r="F1830" s="3">
        <v>167.27878000000001</v>
      </c>
      <c r="G1830" s="20">
        <v>15733.624</v>
      </c>
      <c r="H1830" s="3">
        <v>1029.5956550000001</v>
      </c>
      <c r="I1830" s="3">
        <v>167.66300000000001</v>
      </c>
      <c r="J1830" s="20">
        <v>15638.606</v>
      </c>
      <c r="K1830" s="3">
        <v>1058.559</v>
      </c>
      <c r="L1830" s="88" t="s">
        <v>54</v>
      </c>
    </row>
    <row r="1831" spans="2:12" ht="15" thickBot="1">
      <c r="B1831" s="84" t="s">
        <v>55</v>
      </c>
      <c r="C1831" s="3"/>
      <c r="D1831" s="20"/>
      <c r="E1831" s="3"/>
      <c r="F1831" s="3"/>
      <c r="G1831" s="20"/>
      <c r="H1831" s="3"/>
      <c r="I1831" s="3"/>
      <c r="J1831" s="20"/>
      <c r="K1831" s="3"/>
      <c r="L1831" s="88" t="s">
        <v>56</v>
      </c>
    </row>
    <row r="1832" spans="2:12" ht="15" thickBot="1">
      <c r="B1832" s="84" t="s">
        <v>57</v>
      </c>
      <c r="C1832" s="3">
        <v>1.047652019019436E-2</v>
      </c>
      <c r="D1832" s="20"/>
      <c r="E1832" s="3">
        <v>0.113</v>
      </c>
      <c r="F1832" s="3">
        <v>1.047915848967737E-2</v>
      </c>
      <c r="G1832" s="20"/>
      <c r="H1832" s="3">
        <v>0.114</v>
      </c>
      <c r="I1832" s="3">
        <v>1.047915848967737E-2</v>
      </c>
      <c r="J1832" s="20"/>
      <c r="K1832" s="3">
        <v>0.11700000000000001</v>
      </c>
      <c r="L1832" s="88" t="s">
        <v>58</v>
      </c>
    </row>
    <row r="1833" spans="2:12" ht="15" thickBot="1">
      <c r="B1833" s="84" t="s">
        <v>59</v>
      </c>
      <c r="C1833" s="3">
        <v>135.119</v>
      </c>
      <c r="D1833" s="20"/>
      <c r="E1833" s="3">
        <v>891.68299999999999</v>
      </c>
      <c r="F1833" s="3">
        <v>145.51599999999999</v>
      </c>
      <c r="G1833" s="20"/>
      <c r="H1833" s="3">
        <v>964.53599999999994</v>
      </c>
      <c r="I1833" s="3">
        <v>108.133</v>
      </c>
      <c r="J1833" s="20"/>
      <c r="K1833" s="3">
        <v>754.76099999999997</v>
      </c>
      <c r="L1833" s="88" t="s">
        <v>60</v>
      </c>
    </row>
    <row r="1834" spans="2:12" ht="15" thickBot="1">
      <c r="B1834" s="84" t="s">
        <v>61</v>
      </c>
      <c r="C1834" s="3">
        <v>37.085999999999999</v>
      </c>
      <c r="D1834" s="20"/>
      <c r="E1834" s="3">
        <v>439.1</v>
      </c>
      <c r="F1834" s="3">
        <v>37.211999999999996</v>
      </c>
      <c r="G1834" s="20"/>
      <c r="H1834" s="3">
        <v>439.12</v>
      </c>
      <c r="I1834" s="3">
        <v>37.139000000000003</v>
      </c>
      <c r="J1834" s="20"/>
      <c r="K1834" s="3">
        <v>439.35500000000002</v>
      </c>
      <c r="L1834" s="88" t="s">
        <v>62</v>
      </c>
    </row>
    <row r="1835" spans="2:12" ht="15" thickBot="1">
      <c r="B1835" s="84" t="s">
        <v>63</v>
      </c>
      <c r="C1835" s="3">
        <v>0.36899999999999999</v>
      </c>
      <c r="D1835" s="20">
        <v>60.6</v>
      </c>
      <c r="E1835" s="3">
        <v>4.024</v>
      </c>
      <c r="F1835" s="3">
        <v>0.36699999999999999</v>
      </c>
      <c r="G1835" s="20">
        <v>60.5</v>
      </c>
      <c r="H1835" s="3">
        <v>4.0170000000000003</v>
      </c>
      <c r="I1835" s="3">
        <v>0.45300000000000001</v>
      </c>
      <c r="J1835" s="20"/>
      <c r="K1835" s="3">
        <v>4.3090000000000002</v>
      </c>
      <c r="L1835" s="88" t="s">
        <v>64</v>
      </c>
    </row>
    <row r="1836" spans="2:12" ht="15" thickBot="1">
      <c r="B1836" s="84" t="s">
        <v>65</v>
      </c>
      <c r="C1836" s="3">
        <v>12.907999999999999</v>
      </c>
      <c r="D1836" s="20"/>
      <c r="E1836" s="3">
        <v>139.226</v>
      </c>
      <c r="F1836" s="3">
        <v>12.881</v>
      </c>
      <c r="G1836" s="20"/>
      <c r="H1836" s="3">
        <v>140.12899999999999</v>
      </c>
      <c r="I1836" s="3">
        <v>2.6819999999999999</v>
      </c>
      <c r="J1836" s="20"/>
      <c r="K1836" s="3">
        <v>13.583</v>
      </c>
      <c r="L1836" s="88" t="s">
        <v>66</v>
      </c>
    </row>
    <row r="1837" spans="2:12" ht="15" thickBot="1">
      <c r="B1837" s="84" t="s">
        <v>67</v>
      </c>
      <c r="C1837" s="3">
        <v>309.56</v>
      </c>
      <c r="D1837" s="20">
        <v>9913</v>
      </c>
      <c r="E1837" s="3">
        <v>602.36800000000005</v>
      </c>
      <c r="F1837" s="3">
        <v>310.24299999999999</v>
      </c>
      <c r="G1837" s="20">
        <v>15637.227999999999</v>
      </c>
      <c r="H1837" s="3">
        <v>615.21100000000001</v>
      </c>
      <c r="I1837" s="3">
        <v>439.50191333396953</v>
      </c>
      <c r="J1837" s="20">
        <v>15300.762000000001</v>
      </c>
      <c r="K1837" s="3">
        <v>618.81799999999998</v>
      </c>
      <c r="L1837" s="88" t="s">
        <v>68</v>
      </c>
    </row>
    <row r="1838" spans="2:12" ht="15" thickBot="1">
      <c r="B1838" s="84" t="s">
        <v>69</v>
      </c>
      <c r="C1838" s="3">
        <v>24.15</v>
      </c>
      <c r="D1838" s="20">
        <v>6383</v>
      </c>
      <c r="E1838" s="3">
        <v>344.7</v>
      </c>
      <c r="F1838" s="3">
        <v>24.24</v>
      </c>
      <c r="G1838" s="20">
        <v>6569</v>
      </c>
      <c r="H1838" s="3">
        <v>355.5</v>
      </c>
      <c r="I1838" s="3">
        <v>24.617000000000001</v>
      </c>
      <c r="J1838" s="20">
        <v>6701</v>
      </c>
      <c r="K1838" s="3">
        <v>360.91699999999997</v>
      </c>
      <c r="L1838" s="88" t="s">
        <v>70</v>
      </c>
    </row>
    <row r="1839" spans="2:12" ht="15" thickBot="1">
      <c r="B1839" s="84" t="s">
        <v>71</v>
      </c>
      <c r="C1839" s="3">
        <v>0.79655700000000007</v>
      </c>
      <c r="D1839" s="20"/>
      <c r="E1839" s="3">
        <v>7.9669999999999996</v>
      </c>
      <c r="F1839" s="3">
        <v>1.0746000000000002</v>
      </c>
      <c r="G1839" s="20"/>
      <c r="H1839" s="3">
        <v>10.750999999999999</v>
      </c>
      <c r="I1839" s="3">
        <v>2.657</v>
      </c>
      <c r="J1839" s="20"/>
      <c r="K1839" s="3">
        <v>3.512</v>
      </c>
      <c r="L1839" s="88" t="s">
        <v>72</v>
      </c>
    </row>
    <row r="1840" spans="2:12" ht="15" thickBot="1">
      <c r="B1840" s="84" t="s">
        <v>73</v>
      </c>
      <c r="C1840" s="3">
        <v>2.2999999999999998</v>
      </c>
      <c r="D1840" s="20"/>
      <c r="E1840" s="3">
        <v>27.596</v>
      </c>
      <c r="F1840" s="3">
        <v>2.407</v>
      </c>
      <c r="G1840" s="20">
        <v>531.02</v>
      </c>
      <c r="H1840" s="3">
        <v>28.876999999999999</v>
      </c>
      <c r="I1840" s="3">
        <v>2.3410000000000002</v>
      </c>
      <c r="J1840" s="20">
        <v>524.505</v>
      </c>
      <c r="K1840" s="3">
        <v>28.094999999999999</v>
      </c>
      <c r="L1840" s="88" t="s">
        <v>74</v>
      </c>
    </row>
    <row r="1841" spans="2:12" ht="15" thickBot="1">
      <c r="B1841" s="84" t="s">
        <v>75</v>
      </c>
      <c r="C1841" s="3">
        <v>2.7410000000000001</v>
      </c>
      <c r="D1841" s="20"/>
      <c r="E1841" s="3">
        <v>94.813000000000002</v>
      </c>
      <c r="F1841" s="3">
        <v>3.0209999999999999</v>
      </c>
      <c r="G1841" s="20"/>
      <c r="H1841" s="3">
        <v>98.366</v>
      </c>
      <c r="I1841" s="3">
        <v>3.0310000000000001</v>
      </c>
      <c r="J1841" s="20">
        <v>873.90800000000002</v>
      </c>
      <c r="K1841" s="3">
        <v>87.391000000000005</v>
      </c>
      <c r="L1841" s="88" t="s">
        <v>76</v>
      </c>
    </row>
    <row r="1842" spans="2:12" ht="15" thickBot="1">
      <c r="B1842" s="84" t="s">
        <v>77</v>
      </c>
      <c r="C1842" s="3">
        <v>0.1225</v>
      </c>
      <c r="D1842" s="20"/>
      <c r="E1842" s="3">
        <v>0.32100000000000001</v>
      </c>
      <c r="F1842" s="3">
        <v>0.02</v>
      </c>
      <c r="G1842" s="20"/>
      <c r="H1842" s="3">
        <v>0.25</v>
      </c>
      <c r="I1842" s="3">
        <v>0.02</v>
      </c>
      <c r="J1842" s="20"/>
      <c r="K1842" s="3">
        <v>0.25</v>
      </c>
      <c r="L1842" s="88" t="s">
        <v>78</v>
      </c>
    </row>
    <row r="1843" spans="2:12" ht="15" thickBot="1">
      <c r="B1843" s="84" t="s">
        <v>79</v>
      </c>
      <c r="C1843" s="3">
        <v>31.992000000000001</v>
      </c>
      <c r="D1843" s="20"/>
      <c r="E1843" s="3">
        <v>171.72</v>
      </c>
      <c r="F1843" s="3">
        <v>32.356999999999999</v>
      </c>
      <c r="G1843" s="20"/>
      <c r="H1843" s="3">
        <v>173.54599999999999</v>
      </c>
      <c r="I1843" s="3">
        <v>32.619999999999997</v>
      </c>
      <c r="J1843" s="20"/>
      <c r="K1843" s="3">
        <v>174.583</v>
      </c>
      <c r="L1843" s="88" t="s">
        <v>80</v>
      </c>
    </row>
    <row r="1844" spans="2:12" ht="15" thickBot="1">
      <c r="B1844" s="84" t="s">
        <v>81</v>
      </c>
      <c r="C1844" s="3">
        <v>48.556199999999997</v>
      </c>
      <c r="D1844" s="20">
        <v>14956</v>
      </c>
      <c r="E1844" s="3">
        <v>1684.9169999999999</v>
      </c>
      <c r="F1844" s="3">
        <v>49.744799999999998</v>
      </c>
      <c r="G1844" s="20">
        <v>13618</v>
      </c>
      <c r="H1844" s="3">
        <v>1549.26</v>
      </c>
      <c r="I1844" s="3">
        <v>50.273159999999997</v>
      </c>
      <c r="J1844" s="20"/>
      <c r="K1844" s="3">
        <v>1542.1110000000001</v>
      </c>
      <c r="L1844" s="88" t="s">
        <v>82</v>
      </c>
    </row>
    <row r="1845" spans="2:12" ht="15" thickBot="1">
      <c r="B1845" s="84" t="s">
        <v>83</v>
      </c>
      <c r="C1845" s="3">
        <v>57.859000000000002</v>
      </c>
      <c r="D1845" s="20"/>
      <c r="E1845" s="3">
        <v>100.376</v>
      </c>
      <c r="F1845" s="3">
        <v>58.122</v>
      </c>
      <c r="G1845" s="20"/>
      <c r="H1845" s="3">
        <v>66.599999999999994</v>
      </c>
      <c r="I1845" s="3">
        <v>58.316000000000003</v>
      </c>
      <c r="J1845" s="20"/>
      <c r="K1845" s="3">
        <v>129.56200000000001</v>
      </c>
      <c r="L1845" s="88" t="s">
        <v>84</v>
      </c>
    </row>
    <row r="1846" spans="2:12" ht="15" thickBot="1">
      <c r="B1846" s="84" t="s">
        <v>85</v>
      </c>
      <c r="C1846" s="3">
        <v>8.7889999999999997</v>
      </c>
      <c r="D1846" s="20"/>
      <c r="E1846" s="3">
        <v>21.890999999999998</v>
      </c>
      <c r="F1846" s="3">
        <v>9.1890000000000001</v>
      </c>
      <c r="G1846" s="20"/>
      <c r="H1846" s="3">
        <v>22.382999999999999</v>
      </c>
      <c r="I1846" s="3">
        <v>9.2959999999999994</v>
      </c>
      <c r="J1846" s="20"/>
      <c r="K1846" s="3">
        <v>22.029</v>
      </c>
      <c r="L1846" s="89" t="s">
        <v>86</v>
      </c>
    </row>
    <row r="1847" spans="2:12" ht="15" thickBot="1">
      <c r="B1847" s="85" t="s">
        <v>87</v>
      </c>
      <c r="C1847" s="3">
        <v>14.025</v>
      </c>
      <c r="D1847" s="20"/>
      <c r="E1847" s="3">
        <v>51.311</v>
      </c>
      <c r="F1847" s="3">
        <v>13.090999999999999</v>
      </c>
      <c r="G1847" s="20"/>
      <c r="H1847" s="3">
        <v>48.36</v>
      </c>
      <c r="I1847" s="3">
        <v>13.848000000000001</v>
      </c>
      <c r="J1847" s="20"/>
      <c r="K1847" s="3">
        <v>48.167999999999999</v>
      </c>
      <c r="L1847" s="92" t="s">
        <v>88</v>
      </c>
    </row>
    <row r="1848" spans="2:12" ht="16.5" thickBot="1">
      <c r="B1848" s="86" t="s">
        <v>383</v>
      </c>
      <c r="C1848" s="90">
        <v>873.72831948835983</v>
      </c>
      <c r="D1848" s="90" t="s">
        <v>19</v>
      </c>
      <c r="E1848" s="90">
        <v>6162.9299499999997</v>
      </c>
      <c r="F1848" s="90">
        <v>969.82815915848971</v>
      </c>
      <c r="G1848" s="90" t="s">
        <v>19</v>
      </c>
      <c r="H1848" s="90">
        <v>6168.6426550000006</v>
      </c>
      <c r="I1848" s="90">
        <v>987.83625999999992</v>
      </c>
      <c r="J1848" s="90" t="s">
        <v>19</v>
      </c>
      <c r="K1848" s="90">
        <v>5927.3369999999995</v>
      </c>
      <c r="L1848" s="86" t="s">
        <v>385</v>
      </c>
    </row>
    <row r="1849" spans="2:12" ht="16.5" thickBot="1">
      <c r="B1849" s="86" t="s">
        <v>384</v>
      </c>
      <c r="C1849" s="90">
        <v>1202.0139999999999</v>
      </c>
      <c r="D1849" s="90"/>
      <c r="E1849" s="90">
        <v>7911.1220000000003</v>
      </c>
      <c r="F1849" s="90">
        <v>1285.443</v>
      </c>
      <c r="G1849" s="90"/>
      <c r="H1849" s="90">
        <v>8062.4790000000003</v>
      </c>
      <c r="I1849" s="90">
        <v>1329.973</v>
      </c>
      <c r="J1849" s="90"/>
      <c r="K1849" s="90">
        <v>8166.0140000000001</v>
      </c>
      <c r="L1849" s="86" t="s">
        <v>382</v>
      </c>
    </row>
    <row r="1850" spans="2:12">
      <c r="C1850" s="64"/>
      <c r="D1850" s="64"/>
      <c r="E1850" s="64"/>
      <c r="F1850" s="64"/>
      <c r="G1850" s="64"/>
      <c r="H1850" s="64"/>
      <c r="I1850" s="64"/>
      <c r="J1850" s="64"/>
      <c r="K1850" s="64"/>
    </row>
    <row r="1851" spans="2:12">
      <c r="I1851" s="64"/>
    </row>
    <row r="1853" spans="2:12">
      <c r="B1853" s="59" t="s">
        <v>217</v>
      </c>
      <c r="L1853" s="59" t="s">
        <v>218</v>
      </c>
    </row>
    <row r="1854" spans="2:12">
      <c r="B1854" s="59" t="s">
        <v>288</v>
      </c>
      <c r="L1854" s="59" t="s">
        <v>400</v>
      </c>
    </row>
    <row r="1855" spans="2:12" ht="15" thickBot="1">
      <c r="B1855" s="59" t="s">
        <v>280</v>
      </c>
      <c r="L1855" s="59" t="s">
        <v>281</v>
      </c>
    </row>
    <row r="1856" spans="2:12" ht="15" thickBot="1">
      <c r="B1856" s="120" t="s">
        <v>43</v>
      </c>
      <c r="C1856" s="105">
        <v>2015</v>
      </c>
      <c r="D1856" s="106"/>
      <c r="E1856" s="107"/>
      <c r="F1856" s="105">
        <v>2016</v>
      </c>
      <c r="G1856" s="106"/>
      <c r="H1856" s="107"/>
      <c r="I1856" s="105">
        <v>2017</v>
      </c>
      <c r="J1856" s="106"/>
      <c r="K1856" s="107"/>
      <c r="L1856" s="108" t="s">
        <v>44</v>
      </c>
    </row>
    <row r="1857" spans="2:12">
      <c r="B1857" s="121"/>
      <c r="C1857" s="79" t="s">
        <v>282</v>
      </c>
      <c r="D1857" s="79" t="s">
        <v>283</v>
      </c>
      <c r="E1857" s="79" t="s">
        <v>10</v>
      </c>
      <c r="F1857" s="79" t="s">
        <v>282</v>
      </c>
      <c r="G1857" s="79" t="s">
        <v>283</v>
      </c>
      <c r="H1857" s="80" t="s">
        <v>10</v>
      </c>
      <c r="I1857" s="79" t="s">
        <v>282</v>
      </c>
      <c r="J1857" s="79" t="s">
        <v>283</v>
      </c>
      <c r="K1857" s="80" t="s">
        <v>10</v>
      </c>
      <c r="L1857" s="109"/>
    </row>
    <row r="1858" spans="2:12" ht="29.25" thickBot="1">
      <c r="B1858" s="122"/>
      <c r="C1858" s="93" t="s">
        <v>11</v>
      </c>
      <c r="D1858" s="94" t="s">
        <v>430</v>
      </c>
      <c r="E1858" s="95" t="s">
        <v>429</v>
      </c>
      <c r="F1858" s="93" t="s">
        <v>11</v>
      </c>
      <c r="G1858" s="94" t="s">
        <v>430</v>
      </c>
      <c r="H1858" s="95" t="s">
        <v>429</v>
      </c>
      <c r="I1858" s="93" t="s">
        <v>11</v>
      </c>
      <c r="J1858" s="94" t="s">
        <v>430</v>
      </c>
      <c r="K1858" s="95" t="s">
        <v>429</v>
      </c>
      <c r="L1858" s="110"/>
    </row>
    <row r="1859" spans="2:12" ht="15" thickBot="1">
      <c r="B1859" s="83" t="s">
        <v>45</v>
      </c>
      <c r="C1859" s="1">
        <v>2.3895</v>
      </c>
      <c r="D1859" s="5">
        <v>1546.479</v>
      </c>
      <c r="E1859" s="1">
        <v>56</v>
      </c>
      <c r="F1859" s="1">
        <v>2.3895</v>
      </c>
      <c r="G1859" s="5">
        <v>1519.2619999999999</v>
      </c>
      <c r="H1859" s="1">
        <v>55.197000000000003</v>
      </c>
      <c r="I1859" s="1">
        <v>2.5089999999999999</v>
      </c>
      <c r="J1859" s="5">
        <v>1595.2249999999999</v>
      </c>
      <c r="K1859" s="1">
        <v>57.957000000000001</v>
      </c>
      <c r="L1859" s="87" t="s">
        <v>46</v>
      </c>
    </row>
    <row r="1860" spans="2:12" ht="15" thickBot="1">
      <c r="B1860" s="84" t="s">
        <v>47</v>
      </c>
      <c r="C1860" s="3"/>
      <c r="D1860" s="20"/>
      <c r="E1860" s="3"/>
      <c r="F1860" s="3"/>
      <c r="G1860" s="20"/>
      <c r="H1860" s="3"/>
      <c r="I1860" s="3"/>
      <c r="J1860" s="20"/>
      <c r="K1860" s="3"/>
      <c r="L1860" s="88" t="s">
        <v>48</v>
      </c>
    </row>
    <row r="1861" spans="2:12" ht="15" thickBot="1">
      <c r="B1861" s="84" t="s">
        <v>49</v>
      </c>
      <c r="C1861" s="3"/>
      <c r="D1861" s="20"/>
      <c r="E1861" s="3"/>
      <c r="F1861" s="3"/>
      <c r="G1861" s="20"/>
      <c r="H1861" s="3"/>
      <c r="I1861" s="3"/>
      <c r="J1861" s="20"/>
      <c r="K1861" s="3"/>
      <c r="L1861" s="88" t="s">
        <v>50</v>
      </c>
    </row>
    <row r="1862" spans="2:12" ht="15" thickBot="1">
      <c r="B1862" s="84" t="s">
        <v>51</v>
      </c>
      <c r="C1862" s="3">
        <v>19.170000000000002</v>
      </c>
      <c r="D1862" s="20"/>
      <c r="E1862" s="3">
        <v>90</v>
      </c>
      <c r="F1862" s="3">
        <v>20.522962962962961</v>
      </c>
      <c r="G1862" s="20"/>
      <c r="H1862" s="3">
        <v>126</v>
      </c>
      <c r="I1862" s="3">
        <v>22.942</v>
      </c>
      <c r="J1862" s="20"/>
      <c r="K1862" s="3">
        <v>122.834</v>
      </c>
      <c r="L1862" s="88" t="s">
        <v>52</v>
      </c>
    </row>
    <row r="1863" spans="2:12" ht="15" thickBot="1">
      <c r="B1863" s="84" t="s">
        <v>53</v>
      </c>
      <c r="C1863" s="3">
        <v>41.011460000000007</v>
      </c>
      <c r="D1863" s="20"/>
      <c r="E1863" s="3">
        <v>451.47168100000005</v>
      </c>
      <c r="F1863" s="3">
        <v>40.311529999999998</v>
      </c>
      <c r="G1863" s="20"/>
      <c r="H1863" s="3">
        <v>500.85474399999993</v>
      </c>
      <c r="I1863" s="3">
        <v>39.116210000000002</v>
      </c>
      <c r="J1863" s="20"/>
      <c r="K1863" s="3">
        <v>494.23899999999998</v>
      </c>
      <c r="L1863" s="88" t="s">
        <v>54</v>
      </c>
    </row>
    <row r="1864" spans="2:12" ht="15" thickBot="1">
      <c r="B1864" s="84" t="s">
        <v>55</v>
      </c>
      <c r="C1864" s="3"/>
      <c r="D1864" s="20"/>
      <c r="E1864" s="3"/>
      <c r="F1864" s="3"/>
      <c r="G1864" s="20"/>
      <c r="H1864" s="3"/>
      <c r="I1864" s="3"/>
      <c r="J1864" s="20"/>
      <c r="K1864" s="3"/>
      <c r="L1864" s="88" t="s">
        <v>56</v>
      </c>
    </row>
    <row r="1865" spans="2:12" ht="15" thickBot="1">
      <c r="B1865" s="84" t="s">
        <v>57</v>
      </c>
      <c r="C1865" s="3"/>
      <c r="D1865" s="20"/>
      <c r="E1865" s="3"/>
      <c r="F1865" s="3"/>
      <c r="G1865" s="20"/>
      <c r="H1865" s="3"/>
      <c r="I1865" s="3"/>
      <c r="J1865" s="20"/>
      <c r="K1865" s="3"/>
      <c r="L1865" s="88" t="s">
        <v>58</v>
      </c>
    </row>
    <row r="1866" spans="2:12" ht="15" thickBot="1">
      <c r="B1866" s="84" t="s">
        <v>59</v>
      </c>
      <c r="C1866" s="3">
        <v>6.5000000000000002E-2</v>
      </c>
      <c r="D1866" s="20">
        <v>29</v>
      </c>
      <c r="E1866" s="3">
        <v>1.5233312408453652</v>
      </c>
      <c r="F1866" s="3">
        <v>6.5000000000000002E-2</v>
      </c>
      <c r="G1866" s="20">
        <v>29</v>
      </c>
      <c r="H1866" s="3">
        <v>1.5014877589453863</v>
      </c>
      <c r="I1866" s="3"/>
      <c r="J1866" s="20"/>
      <c r="K1866" s="3"/>
      <c r="L1866" s="88" t="s">
        <v>60</v>
      </c>
    </row>
    <row r="1867" spans="2:12" ht="15" thickBot="1">
      <c r="B1867" s="84" t="s">
        <v>61</v>
      </c>
      <c r="C1867" s="3"/>
      <c r="D1867" s="20"/>
      <c r="E1867" s="3"/>
      <c r="F1867" s="3"/>
      <c r="G1867" s="20"/>
      <c r="H1867" s="3"/>
      <c r="I1867" s="3"/>
      <c r="J1867" s="20"/>
      <c r="K1867" s="3"/>
      <c r="L1867" s="88" t="s">
        <v>62</v>
      </c>
    </row>
    <row r="1868" spans="2:12" ht="15" thickBot="1">
      <c r="B1868" s="84" t="s">
        <v>63</v>
      </c>
      <c r="C1868" s="3">
        <v>51.573999999999998</v>
      </c>
      <c r="D1868" s="20">
        <v>12821.8</v>
      </c>
      <c r="E1868" s="3">
        <v>307.19900000000001</v>
      </c>
      <c r="F1868" s="3">
        <v>51.884</v>
      </c>
      <c r="G1868" s="20">
        <v>12904</v>
      </c>
      <c r="H1868" s="3">
        <v>451.73</v>
      </c>
      <c r="I1868" s="3">
        <v>54.277000000000001</v>
      </c>
      <c r="J1868" s="20"/>
      <c r="K1868" s="3">
        <v>353.53399999999999</v>
      </c>
      <c r="L1868" s="88" t="s">
        <v>64</v>
      </c>
    </row>
    <row r="1869" spans="2:12" ht="15" thickBot="1">
      <c r="B1869" s="84" t="s">
        <v>65</v>
      </c>
      <c r="C1869" s="3"/>
      <c r="D1869" s="20"/>
      <c r="E1869" s="3"/>
      <c r="F1869" s="3"/>
      <c r="G1869" s="20"/>
      <c r="H1869" s="3"/>
      <c r="I1869" s="3"/>
      <c r="J1869" s="20"/>
      <c r="K1869" s="3"/>
      <c r="L1869" s="88" t="s">
        <v>66</v>
      </c>
    </row>
    <row r="1870" spans="2:12" ht="15" thickBot="1">
      <c r="B1870" s="84" t="s">
        <v>67</v>
      </c>
      <c r="C1870" s="3">
        <v>1.9425854520765278</v>
      </c>
      <c r="D1870" s="20">
        <v>1280</v>
      </c>
      <c r="E1870" s="3">
        <v>42</v>
      </c>
      <c r="F1870" s="3">
        <v>1.9668677702274844</v>
      </c>
      <c r="G1870" s="20">
        <v>1296</v>
      </c>
      <c r="H1870" s="3">
        <v>44</v>
      </c>
      <c r="I1870" s="3">
        <v>2.29928</v>
      </c>
      <c r="J1870" s="20"/>
      <c r="K1870" s="3">
        <v>47.625999999999998</v>
      </c>
      <c r="L1870" s="88" t="s">
        <v>68</v>
      </c>
    </row>
    <row r="1871" spans="2:12" ht="15" thickBot="1">
      <c r="B1871" s="84" t="s">
        <v>69</v>
      </c>
      <c r="C1871" s="3">
        <v>0.14599999999999999</v>
      </c>
      <c r="D1871" s="20">
        <v>47</v>
      </c>
      <c r="E1871" s="3">
        <v>1.5421875</v>
      </c>
      <c r="F1871" s="3">
        <v>0.14599999999999999</v>
      </c>
      <c r="G1871" s="20">
        <v>47</v>
      </c>
      <c r="H1871" s="3">
        <v>1.595679012345679</v>
      </c>
      <c r="I1871" s="3"/>
      <c r="J1871" s="20"/>
      <c r="K1871" s="3"/>
      <c r="L1871" s="88" t="s">
        <v>70</v>
      </c>
    </row>
    <row r="1872" spans="2:12" ht="15" thickBot="1">
      <c r="B1872" s="84" t="s">
        <v>71</v>
      </c>
      <c r="C1872" s="3">
        <v>0.145041</v>
      </c>
      <c r="D1872" s="20"/>
      <c r="E1872" s="3">
        <v>0.80100000000000005</v>
      </c>
      <c r="F1872" s="3">
        <v>0.12870000000000001</v>
      </c>
      <c r="G1872" s="20"/>
      <c r="H1872" s="3">
        <v>0.86299999999999999</v>
      </c>
      <c r="I1872" s="3">
        <v>0.193</v>
      </c>
      <c r="J1872" s="20"/>
      <c r="K1872" s="3">
        <v>0.89300000000000002</v>
      </c>
      <c r="L1872" s="88" t="s">
        <v>72</v>
      </c>
    </row>
    <row r="1873" spans="2:12" ht="15" thickBot="1">
      <c r="B1873" s="84" t="s">
        <v>73</v>
      </c>
      <c r="C1873" s="3"/>
      <c r="D1873" s="20"/>
      <c r="E1873" s="3"/>
      <c r="F1873" s="3"/>
      <c r="G1873" s="20"/>
      <c r="H1873" s="3"/>
      <c r="I1873" s="3"/>
      <c r="J1873" s="20"/>
      <c r="K1873" s="3"/>
      <c r="L1873" s="88" t="s">
        <v>74</v>
      </c>
    </row>
    <row r="1874" spans="2:12" ht="15" thickBot="1">
      <c r="B1874" s="84" t="s">
        <v>75</v>
      </c>
      <c r="C1874" s="3"/>
      <c r="D1874" s="20"/>
      <c r="E1874" s="3"/>
      <c r="F1874" s="3"/>
      <c r="G1874" s="20"/>
      <c r="H1874" s="3"/>
      <c r="I1874" s="3"/>
      <c r="J1874" s="20"/>
      <c r="K1874" s="3"/>
      <c r="L1874" s="88" t="s">
        <v>76</v>
      </c>
    </row>
    <row r="1875" spans="2:12" ht="15" thickBot="1">
      <c r="B1875" s="84" t="s">
        <v>77</v>
      </c>
      <c r="C1875" s="3">
        <v>14.373884015000344</v>
      </c>
      <c r="D1875" s="20"/>
      <c r="E1875" s="3">
        <v>263.75303452839728</v>
      </c>
      <c r="F1875" s="3">
        <v>7.0605400000000014</v>
      </c>
      <c r="G1875" s="20"/>
      <c r="H1875" s="3">
        <v>366.83507075665511</v>
      </c>
      <c r="I1875" s="3">
        <v>9.8290000000000006</v>
      </c>
      <c r="J1875" s="20"/>
      <c r="K1875" s="3">
        <v>123.77</v>
      </c>
      <c r="L1875" s="88" t="s">
        <v>78</v>
      </c>
    </row>
    <row r="1876" spans="2:12" ht="15" thickBot="1">
      <c r="B1876" s="84" t="s">
        <v>79</v>
      </c>
      <c r="C1876" s="3">
        <v>0.38800000000000001</v>
      </c>
      <c r="D1876" s="20"/>
      <c r="E1876" s="3">
        <v>21.364999999999998</v>
      </c>
      <c r="F1876" s="3">
        <v>0.378</v>
      </c>
      <c r="G1876" s="20"/>
      <c r="H1876" s="3">
        <v>21.478999999999999</v>
      </c>
      <c r="I1876" s="3">
        <v>0.35199999999999998</v>
      </c>
      <c r="J1876" s="20"/>
      <c r="K1876" s="3">
        <v>15.106</v>
      </c>
      <c r="L1876" s="88" t="s">
        <v>80</v>
      </c>
    </row>
    <row r="1877" spans="2:12" ht="15" thickBot="1">
      <c r="B1877" s="84" t="s">
        <v>81</v>
      </c>
      <c r="C1877" s="3">
        <v>28.353360000000002</v>
      </c>
      <c r="D1877" s="20"/>
      <c r="E1877" s="3">
        <v>695.76900000000001</v>
      </c>
      <c r="F1877" s="3">
        <v>29.341200000000001</v>
      </c>
      <c r="G1877" s="20"/>
      <c r="H1877" s="3">
        <v>754.846</v>
      </c>
      <c r="I1877" s="3">
        <v>28.662099999999999</v>
      </c>
      <c r="J1877" s="20"/>
      <c r="K1877" s="3">
        <v>713.49599999999998</v>
      </c>
      <c r="L1877" s="88" t="s">
        <v>82</v>
      </c>
    </row>
    <row r="1878" spans="2:12" ht="15" thickBot="1">
      <c r="B1878" s="84" t="s">
        <v>83</v>
      </c>
      <c r="C1878" s="3">
        <v>45.207000000000001</v>
      </c>
      <c r="D1878" s="20"/>
      <c r="E1878" s="3">
        <v>674.15300000000002</v>
      </c>
      <c r="F1878" s="3">
        <v>48.670999999999999</v>
      </c>
      <c r="G1878" s="20"/>
      <c r="H1878" s="3">
        <v>406.37900000000002</v>
      </c>
      <c r="I1878" s="3">
        <v>49.497999999999998</v>
      </c>
      <c r="J1878" s="20"/>
      <c r="K1878" s="3">
        <v>820.54700000000003</v>
      </c>
      <c r="L1878" s="88" t="s">
        <v>84</v>
      </c>
    </row>
    <row r="1879" spans="2:12" ht="15" thickBot="1">
      <c r="B1879" s="84" t="s">
        <v>85</v>
      </c>
      <c r="C1879" s="3"/>
      <c r="D1879" s="20"/>
      <c r="E1879" s="3"/>
      <c r="F1879" s="3"/>
      <c r="G1879" s="20"/>
      <c r="H1879" s="3"/>
      <c r="I1879" s="3"/>
      <c r="J1879" s="20"/>
      <c r="K1879" s="3"/>
      <c r="L1879" s="89" t="s">
        <v>86</v>
      </c>
    </row>
    <row r="1880" spans="2:12" ht="15" thickBot="1">
      <c r="B1880" s="85" t="s">
        <v>87</v>
      </c>
      <c r="C1880" s="3">
        <v>3.3260000000000001</v>
      </c>
      <c r="D1880" s="20"/>
      <c r="E1880" s="3">
        <v>33.604999999999997</v>
      </c>
      <c r="F1880" s="3">
        <v>3.4329999999999998</v>
      </c>
      <c r="G1880" s="20"/>
      <c r="H1880" s="3">
        <v>35.549999999999997</v>
      </c>
      <c r="I1880" s="3">
        <v>2.1080000000000001</v>
      </c>
      <c r="J1880" s="20"/>
      <c r="K1880" s="3">
        <v>17.55</v>
      </c>
      <c r="L1880" s="92" t="s">
        <v>88</v>
      </c>
    </row>
    <row r="1881" spans="2:12" ht="16.5" thickBot="1">
      <c r="B1881" s="86" t="s">
        <v>383</v>
      </c>
      <c r="C1881" s="90">
        <v>208.09183046707687</v>
      </c>
      <c r="D1881" s="90" t="s">
        <v>19</v>
      </c>
      <c r="E1881" s="90">
        <v>2639.1822342692426</v>
      </c>
      <c r="F1881" s="90">
        <v>209.64676073319043</v>
      </c>
      <c r="G1881" s="90" t="s">
        <v>19</v>
      </c>
      <c r="H1881" s="90">
        <v>2396.3429107712914</v>
      </c>
      <c r="I1881" s="90">
        <f>SUM(I1859:I1880)</f>
        <v>211.78559000000001</v>
      </c>
      <c r="J1881" s="90"/>
      <c r="K1881" s="90">
        <f>SUM(K1859:K1880)</f>
        <v>2767.5520000000001</v>
      </c>
      <c r="L1881" s="86" t="s">
        <v>385</v>
      </c>
    </row>
    <row r="1882" spans="2:12" ht="16.5" thickBot="1">
      <c r="B1882" s="86" t="s">
        <v>384</v>
      </c>
      <c r="C1882" s="90">
        <v>5096.8789999999999</v>
      </c>
      <c r="D1882" s="90"/>
      <c r="E1882" s="90">
        <v>82445.404999999999</v>
      </c>
      <c r="F1882" s="90">
        <v>5164.5219999999999</v>
      </c>
      <c r="G1882" s="90"/>
      <c r="H1882" s="90">
        <v>85204.41</v>
      </c>
      <c r="I1882" s="90">
        <v>4933.8410000000003</v>
      </c>
      <c r="J1882" s="90"/>
      <c r="K1882" s="90">
        <v>83139.326000000001</v>
      </c>
      <c r="L1882" s="86" t="s">
        <v>382</v>
      </c>
    </row>
    <row r="1885" spans="2:12">
      <c r="B1885" s="59" t="s">
        <v>223</v>
      </c>
      <c r="I1885" s="64"/>
      <c r="L1885" s="59" t="s">
        <v>224</v>
      </c>
    </row>
    <row r="1886" spans="2:12">
      <c r="B1886" s="59" t="s">
        <v>291</v>
      </c>
      <c r="L1886" s="59" t="s">
        <v>292</v>
      </c>
    </row>
    <row r="1887" spans="2:12" ht="15" thickBot="1">
      <c r="B1887" s="59" t="s">
        <v>280</v>
      </c>
      <c r="L1887" s="59" t="s">
        <v>281</v>
      </c>
    </row>
    <row r="1888" spans="2:12" ht="15" thickBot="1">
      <c r="B1888" s="120" t="s">
        <v>43</v>
      </c>
      <c r="C1888" s="105">
        <v>2015</v>
      </c>
      <c r="D1888" s="106"/>
      <c r="E1888" s="107"/>
      <c r="F1888" s="105">
        <v>2016</v>
      </c>
      <c r="G1888" s="106"/>
      <c r="H1888" s="107"/>
      <c r="I1888" s="105">
        <v>2017</v>
      </c>
      <c r="J1888" s="106"/>
      <c r="K1888" s="107"/>
      <c r="L1888" s="108" t="s">
        <v>44</v>
      </c>
    </row>
    <row r="1889" spans="2:12">
      <c r="B1889" s="121"/>
      <c r="C1889" s="79" t="s">
        <v>282</v>
      </c>
      <c r="D1889" s="79" t="s">
        <v>283</v>
      </c>
      <c r="E1889" s="79" t="s">
        <v>10</v>
      </c>
      <c r="F1889" s="79" t="s">
        <v>282</v>
      </c>
      <c r="G1889" s="79" t="s">
        <v>283</v>
      </c>
      <c r="H1889" s="80" t="s">
        <v>10</v>
      </c>
      <c r="I1889" s="79" t="s">
        <v>282</v>
      </c>
      <c r="J1889" s="79" t="s">
        <v>283</v>
      </c>
      <c r="K1889" s="80" t="s">
        <v>10</v>
      </c>
      <c r="L1889" s="109"/>
    </row>
    <row r="1890" spans="2:12" ht="29.25" thickBot="1">
      <c r="B1890" s="122"/>
      <c r="C1890" s="93" t="s">
        <v>11</v>
      </c>
      <c r="D1890" s="94" t="s">
        <v>430</v>
      </c>
      <c r="E1890" s="95" t="s">
        <v>429</v>
      </c>
      <c r="F1890" s="93" t="s">
        <v>11</v>
      </c>
      <c r="G1890" s="94" t="s">
        <v>430</v>
      </c>
      <c r="H1890" s="95" t="s">
        <v>429</v>
      </c>
      <c r="I1890" s="93" t="s">
        <v>11</v>
      </c>
      <c r="J1890" s="94" t="s">
        <v>430</v>
      </c>
      <c r="K1890" s="95" t="s">
        <v>429</v>
      </c>
      <c r="L1890" s="110"/>
    </row>
    <row r="1891" spans="2:12" ht="15" thickBot="1">
      <c r="B1891" s="83" t="s">
        <v>45</v>
      </c>
      <c r="C1891" s="1">
        <v>0.33460000000000001</v>
      </c>
      <c r="D1891" s="5">
        <v>183.803</v>
      </c>
      <c r="E1891" s="1">
        <v>1.1240000000000001</v>
      </c>
      <c r="F1891" s="1">
        <v>0.76150000000000007</v>
      </c>
      <c r="G1891" s="5">
        <v>183.803</v>
      </c>
      <c r="H1891" s="1">
        <v>9.1219999999999999</v>
      </c>
      <c r="I1891" s="1">
        <v>0.79959999999999998</v>
      </c>
      <c r="J1891" s="5">
        <v>192.99299999999999</v>
      </c>
      <c r="K1891" s="1">
        <v>9.5780999999999992</v>
      </c>
      <c r="L1891" s="87" t="s">
        <v>46</v>
      </c>
    </row>
    <row r="1892" spans="2:12" ht="15" thickBot="1">
      <c r="B1892" s="84" t="s">
        <v>47</v>
      </c>
      <c r="C1892" s="3"/>
      <c r="D1892" s="20"/>
      <c r="E1892" s="3"/>
      <c r="F1892" s="3"/>
      <c r="G1892" s="20"/>
      <c r="H1892" s="3"/>
      <c r="I1892" s="3"/>
      <c r="J1892" s="20"/>
      <c r="K1892" s="3"/>
      <c r="L1892" s="88" t="s">
        <v>48</v>
      </c>
    </row>
    <row r="1893" spans="2:12" ht="15" thickBot="1">
      <c r="B1893" s="84" t="s">
        <v>49</v>
      </c>
      <c r="C1893" s="3"/>
      <c r="D1893" s="20"/>
      <c r="E1893" s="3"/>
      <c r="F1893" s="3"/>
      <c r="G1893" s="20"/>
      <c r="H1893" s="3"/>
      <c r="I1893" s="3"/>
      <c r="J1893" s="20"/>
      <c r="K1893" s="3"/>
      <c r="L1893" s="88" t="s">
        <v>50</v>
      </c>
    </row>
    <row r="1894" spans="2:12" ht="15" thickBot="1">
      <c r="B1894" s="84" t="s">
        <v>51</v>
      </c>
      <c r="C1894" s="3">
        <v>5.92</v>
      </c>
      <c r="D1894" s="20"/>
      <c r="E1894" s="3">
        <v>24.5</v>
      </c>
      <c r="F1894" s="3">
        <v>4.1077551020408167</v>
      </c>
      <c r="G1894" s="20"/>
      <c r="H1894" s="3">
        <v>17</v>
      </c>
      <c r="I1894" s="3">
        <v>3.407</v>
      </c>
      <c r="J1894" s="20"/>
      <c r="K1894" s="3">
        <v>16.033000000000001</v>
      </c>
      <c r="L1894" s="88" t="s">
        <v>52</v>
      </c>
    </row>
    <row r="1895" spans="2:12" ht="15" thickBot="1">
      <c r="B1895" s="84" t="s">
        <v>53</v>
      </c>
      <c r="C1895" s="3">
        <v>25.05864</v>
      </c>
      <c r="D1895" s="20"/>
      <c r="E1895" s="3">
        <v>255.34377499999999</v>
      </c>
      <c r="F1895" s="3">
        <v>24.459479999999999</v>
      </c>
      <c r="G1895" s="20"/>
      <c r="H1895" s="3">
        <v>211.949974</v>
      </c>
      <c r="I1895" s="3">
        <v>23.345179999999999</v>
      </c>
      <c r="J1895" s="20"/>
      <c r="K1895" s="3">
        <v>236.982</v>
      </c>
      <c r="L1895" s="88" t="s">
        <v>54</v>
      </c>
    </row>
    <row r="1896" spans="2:12" ht="15" thickBot="1">
      <c r="B1896" s="84" t="s">
        <v>55</v>
      </c>
      <c r="C1896" s="3"/>
      <c r="D1896" s="20"/>
      <c r="E1896" s="3"/>
      <c r="F1896" s="3"/>
      <c r="G1896" s="20"/>
      <c r="H1896" s="3"/>
      <c r="I1896" s="3"/>
      <c r="J1896" s="20"/>
      <c r="K1896" s="3"/>
      <c r="L1896" s="88" t="s">
        <v>56</v>
      </c>
    </row>
    <row r="1897" spans="2:12" ht="15" thickBot="1">
      <c r="B1897" s="84" t="s">
        <v>57</v>
      </c>
      <c r="C1897" s="3">
        <v>1E-3</v>
      </c>
      <c r="D1897" s="20"/>
      <c r="E1897" s="3">
        <v>3.0000000000000001E-3</v>
      </c>
      <c r="F1897" s="3">
        <v>1E-3</v>
      </c>
      <c r="G1897" s="20"/>
      <c r="H1897" s="3">
        <v>3.0000000000000001E-3</v>
      </c>
      <c r="I1897" s="3">
        <v>1E-3</v>
      </c>
      <c r="J1897" s="20"/>
      <c r="K1897" s="3">
        <v>3.0000000000000001E-3</v>
      </c>
      <c r="L1897" s="88" t="s">
        <v>58</v>
      </c>
    </row>
    <row r="1898" spans="2:12" ht="15" thickBot="1">
      <c r="B1898" s="84" t="s">
        <v>59</v>
      </c>
      <c r="C1898" s="3">
        <v>0.1467</v>
      </c>
      <c r="D1898" s="20">
        <v>133</v>
      </c>
      <c r="E1898" s="3">
        <v>7.7210526315789471E-3</v>
      </c>
      <c r="F1898" s="3">
        <v>0.1467</v>
      </c>
      <c r="G1898" s="20">
        <v>133</v>
      </c>
      <c r="H1898" s="3">
        <v>7.7210526315789471E-3</v>
      </c>
      <c r="I1898" s="3"/>
      <c r="J1898" s="20"/>
      <c r="K1898" s="3"/>
      <c r="L1898" s="88" t="s">
        <v>60</v>
      </c>
    </row>
    <row r="1899" spans="2:12" ht="15" thickBot="1">
      <c r="B1899" s="84" t="s">
        <v>61</v>
      </c>
      <c r="C1899" s="3"/>
      <c r="D1899" s="20"/>
      <c r="E1899" s="3"/>
      <c r="F1899" s="3"/>
      <c r="G1899" s="20"/>
      <c r="H1899" s="3"/>
      <c r="I1899" s="3"/>
      <c r="J1899" s="20"/>
      <c r="K1899" s="3"/>
      <c r="L1899" s="88" t="s">
        <v>62</v>
      </c>
    </row>
    <row r="1900" spans="2:12" ht="15" thickBot="1">
      <c r="B1900" s="84" t="s">
        <v>63</v>
      </c>
      <c r="C1900" s="3">
        <v>4.0570000000000004</v>
      </c>
      <c r="D1900" s="20">
        <v>1159.0999999999999</v>
      </c>
      <c r="E1900" s="3">
        <v>22.288</v>
      </c>
      <c r="F1900" s="3">
        <v>4.0190000000000001</v>
      </c>
      <c r="G1900" s="20">
        <v>1140.3</v>
      </c>
      <c r="H1900" s="3">
        <v>25.792999999999999</v>
      </c>
      <c r="I1900" s="3">
        <v>4.452</v>
      </c>
      <c r="J1900" s="20"/>
      <c r="K1900" s="3">
        <v>22.684000000000001</v>
      </c>
      <c r="L1900" s="88" t="s">
        <v>64</v>
      </c>
    </row>
    <row r="1901" spans="2:12" ht="15" thickBot="1">
      <c r="B1901" s="84" t="s">
        <v>65</v>
      </c>
      <c r="C1901" s="3"/>
      <c r="D1901" s="20"/>
      <c r="E1901" s="3"/>
      <c r="F1901" s="3"/>
      <c r="G1901" s="20"/>
      <c r="H1901" s="3"/>
      <c r="I1901" s="3"/>
      <c r="J1901" s="20"/>
      <c r="K1901" s="3"/>
      <c r="L1901" s="88" t="s">
        <v>66</v>
      </c>
    </row>
    <row r="1902" spans="2:12" ht="15" thickBot="1">
      <c r="B1902" s="84" t="s">
        <v>67</v>
      </c>
      <c r="C1902" s="3">
        <v>6.1531878181347599</v>
      </c>
      <c r="D1902" s="20">
        <v>320</v>
      </c>
      <c r="E1902" s="3">
        <v>7</v>
      </c>
      <c r="F1902" s="3">
        <v>7.4418109269490484</v>
      </c>
      <c r="G1902" s="20">
        <v>329</v>
      </c>
      <c r="H1902" s="3">
        <v>7</v>
      </c>
      <c r="I1902" s="3">
        <v>7.1669999999999998</v>
      </c>
      <c r="J1902" s="20"/>
      <c r="K1902" s="3">
        <v>7.7549999999999999</v>
      </c>
      <c r="L1902" s="88" t="s">
        <v>68</v>
      </c>
    </row>
    <row r="1903" spans="2:12" ht="15" thickBot="1">
      <c r="B1903" s="84" t="s">
        <v>69</v>
      </c>
      <c r="C1903" s="3">
        <v>0.01</v>
      </c>
      <c r="D1903" s="20"/>
      <c r="E1903" s="3">
        <v>0.01</v>
      </c>
      <c r="F1903" s="3">
        <v>0.01</v>
      </c>
      <c r="G1903" s="20"/>
      <c r="H1903" s="3">
        <v>0.01</v>
      </c>
      <c r="I1903" s="3"/>
      <c r="J1903" s="20"/>
      <c r="K1903" s="3"/>
      <c r="L1903" s="88" t="s">
        <v>70</v>
      </c>
    </row>
    <row r="1904" spans="2:12" ht="15" thickBot="1">
      <c r="B1904" s="84" t="s">
        <v>71</v>
      </c>
      <c r="C1904" s="3">
        <v>2.904E-2</v>
      </c>
      <c r="D1904" s="20"/>
      <c r="E1904" s="3">
        <v>0.128</v>
      </c>
      <c r="F1904" s="3">
        <v>2.8200000000000003E-2</v>
      </c>
      <c r="G1904" s="20"/>
      <c r="H1904" s="3">
        <v>0.11700000000000001</v>
      </c>
      <c r="I1904" s="3">
        <v>5.1999999999999998E-2</v>
      </c>
      <c r="J1904" s="20"/>
      <c r="K1904" s="3">
        <v>0.14299999999999999</v>
      </c>
      <c r="L1904" s="88" t="s">
        <v>72</v>
      </c>
    </row>
    <row r="1905" spans="2:12" ht="15" thickBot="1">
      <c r="B1905" s="84" t="s">
        <v>73</v>
      </c>
      <c r="C1905" s="3"/>
      <c r="D1905" s="20"/>
      <c r="E1905" s="3"/>
      <c r="F1905" s="3"/>
      <c r="G1905" s="20"/>
      <c r="H1905" s="3"/>
      <c r="I1905" s="3"/>
      <c r="J1905" s="20"/>
      <c r="K1905" s="3"/>
      <c r="L1905" s="88" t="s">
        <v>74</v>
      </c>
    </row>
    <row r="1906" spans="2:12" ht="15" thickBot="1">
      <c r="B1906" s="84" t="s">
        <v>75</v>
      </c>
      <c r="C1906" s="3"/>
      <c r="D1906" s="20"/>
      <c r="E1906" s="3"/>
      <c r="F1906" s="3"/>
      <c r="G1906" s="20"/>
      <c r="H1906" s="3"/>
      <c r="I1906" s="3"/>
      <c r="J1906" s="20"/>
      <c r="K1906" s="3"/>
      <c r="L1906" s="88" t="s">
        <v>76</v>
      </c>
    </row>
    <row r="1907" spans="2:12" ht="15" thickBot="1">
      <c r="B1907" s="84" t="s">
        <v>77</v>
      </c>
      <c r="C1907" s="3">
        <v>2.4030041620684517</v>
      </c>
      <c r="D1907" s="20"/>
      <c r="E1907" s="3">
        <v>45.318977259011646</v>
      </c>
      <c r="F1907" s="3">
        <v>0.99934000000000023</v>
      </c>
      <c r="G1907" s="20"/>
      <c r="H1907" s="3">
        <v>25.891562410453123</v>
      </c>
      <c r="I1907" s="3">
        <v>1.4</v>
      </c>
      <c r="J1907" s="20"/>
      <c r="K1907" s="3">
        <v>17.105</v>
      </c>
      <c r="L1907" s="88" t="s">
        <v>78</v>
      </c>
    </row>
    <row r="1908" spans="2:12" ht="15" thickBot="1">
      <c r="B1908" s="84" t="s">
        <v>79</v>
      </c>
      <c r="C1908" s="3">
        <v>0.30199999999999999</v>
      </c>
      <c r="D1908" s="20"/>
      <c r="E1908" s="3">
        <v>1.411</v>
      </c>
      <c r="F1908" s="3">
        <v>0.30499999999999999</v>
      </c>
      <c r="G1908" s="20"/>
      <c r="H1908" s="3">
        <v>1.419</v>
      </c>
      <c r="I1908" s="3">
        <v>0.313</v>
      </c>
      <c r="J1908" s="20"/>
      <c r="K1908" s="3">
        <v>1.4410000000000001</v>
      </c>
      <c r="L1908" s="88" t="s">
        <v>80</v>
      </c>
    </row>
    <row r="1909" spans="2:12" ht="15" thickBot="1">
      <c r="B1909" s="84" t="s">
        <v>81</v>
      </c>
      <c r="C1909" s="3">
        <v>4.1050800000000001</v>
      </c>
      <c r="D1909" s="20"/>
      <c r="E1909" s="3">
        <v>65.81</v>
      </c>
      <c r="F1909" s="3">
        <v>4.6640999999999995</v>
      </c>
      <c r="G1909" s="20"/>
      <c r="H1909" s="3">
        <v>69.751999999999995</v>
      </c>
      <c r="I1909" s="3">
        <v>4.7732999999999999</v>
      </c>
      <c r="J1909" s="20"/>
      <c r="K1909" s="3">
        <v>73.819999999999993</v>
      </c>
      <c r="L1909" s="88" t="s">
        <v>82</v>
      </c>
    </row>
    <row r="1910" spans="2:12" ht="15" thickBot="1">
      <c r="B1910" s="84" t="s">
        <v>83</v>
      </c>
      <c r="C1910" s="3">
        <v>3.383</v>
      </c>
      <c r="D1910" s="20"/>
      <c r="E1910" s="3">
        <v>45.981000000000002</v>
      </c>
      <c r="F1910" s="3">
        <v>3.5219999999999998</v>
      </c>
      <c r="G1910" s="20"/>
      <c r="H1910" s="3">
        <v>27.754000000000001</v>
      </c>
      <c r="I1910" s="3">
        <v>3.0579999999999998</v>
      </c>
      <c r="J1910" s="20"/>
      <c r="K1910" s="3">
        <v>34.024999999999999</v>
      </c>
      <c r="L1910" s="88" t="s">
        <v>84</v>
      </c>
    </row>
    <row r="1911" spans="2:12" ht="15" thickBot="1">
      <c r="B1911" s="84" t="s">
        <v>85</v>
      </c>
      <c r="C1911" s="3"/>
      <c r="D1911" s="20"/>
      <c r="E1911" s="3"/>
      <c r="F1911" s="3"/>
      <c r="G1911" s="20"/>
      <c r="H1911" s="3"/>
      <c r="I1911" s="3"/>
      <c r="J1911" s="20"/>
      <c r="K1911" s="3"/>
      <c r="L1911" s="89" t="s">
        <v>86</v>
      </c>
    </row>
    <row r="1912" spans="2:12" ht="15" thickBot="1">
      <c r="B1912" s="85" t="s">
        <v>87</v>
      </c>
      <c r="C1912" s="3">
        <v>0.1</v>
      </c>
      <c r="D1912" s="20"/>
      <c r="E1912" s="3">
        <v>0.51500000000000001</v>
      </c>
      <c r="F1912" s="3">
        <v>0.1</v>
      </c>
      <c r="G1912" s="20"/>
      <c r="H1912" s="3">
        <v>0.52300000000000002</v>
      </c>
      <c r="I1912" s="3">
        <v>0.14899999999999999</v>
      </c>
      <c r="J1912" s="20"/>
      <c r="K1912" s="3">
        <v>0.76200000000000001</v>
      </c>
      <c r="L1912" s="92" t="s">
        <v>88</v>
      </c>
    </row>
    <row r="1913" spans="2:12" ht="16.5" thickBot="1">
      <c r="B1913" s="86" t="s">
        <v>383</v>
      </c>
      <c r="C1913" s="90">
        <v>52.003251980203217</v>
      </c>
      <c r="D1913" s="90" t="s">
        <v>19</v>
      </c>
      <c r="E1913" s="90">
        <v>469.44047331164319</v>
      </c>
      <c r="F1913" s="90">
        <v>50.405546028989853</v>
      </c>
      <c r="G1913" s="90" t="s">
        <v>19</v>
      </c>
      <c r="H1913" s="90">
        <v>369.23069505263157</v>
      </c>
      <c r="I1913" s="90">
        <f>SUM(I1891:I1912)</f>
        <v>48.917080000000006</v>
      </c>
      <c r="J1913" s="90"/>
      <c r="K1913" s="90">
        <f>SUM(K1891:K1912)</f>
        <v>420.33109999999994</v>
      </c>
      <c r="L1913" s="86" t="s">
        <v>385</v>
      </c>
    </row>
    <row r="1914" spans="2:12" ht="16.5" thickBot="1">
      <c r="B1914" s="86" t="s">
        <v>384</v>
      </c>
      <c r="C1914" s="90">
        <v>1574.5219999999999</v>
      </c>
      <c r="D1914" s="90"/>
      <c r="E1914" s="90">
        <v>24621.71</v>
      </c>
      <c r="F1914" s="90">
        <v>1457.3610000000001</v>
      </c>
      <c r="G1914" s="90"/>
      <c r="H1914" s="90">
        <v>23676.11</v>
      </c>
      <c r="I1914" s="90">
        <v>1385.6289999999999</v>
      </c>
      <c r="J1914" s="90"/>
      <c r="K1914" s="90">
        <v>24168.309000000001</v>
      </c>
      <c r="L1914" s="86" t="s">
        <v>382</v>
      </c>
    </row>
    <row r="1919" spans="2:12">
      <c r="B1919" s="59" t="s">
        <v>227</v>
      </c>
      <c r="L1919" s="59" t="s">
        <v>228</v>
      </c>
    </row>
    <row r="1920" spans="2:12">
      <c r="B1920" s="59" t="s">
        <v>295</v>
      </c>
      <c r="L1920" s="59" t="s">
        <v>401</v>
      </c>
    </row>
    <row r="1921" spans="2:12" ht="15" thickBot="1">
      <c r="B1921" s="59" t="s">
        <v>280</v>
      </c>
      <c r="L1921" s="59" t="s">
        <v>281</v>
      </c>
    </row>
    <row r="1922" spans="2:12" ht="15" thickBot="1">
      <c r="B1922" s="120" t="s">
        <v>43</v>
      </c>
      <c r="C1922" s="105">
        <v>2015</v>
      </c>
      <c r="D1922" s="106"/>
      <c r="E1922" s="107"/>
      <c r="F1922" s="105">
        <v>2016</v>
      </c>
      <c r="G1922" s="106"/>
      <c r="H1922" s="107"/>
      <c r="I1922" s="105">
        <v>2017</v>
      </c>
      <c r="J1922" s="106"/>
      <c r="K1922" s="107"/>
      <c r="L1922" s="108" t="s">
        <v>44</v>
      </c>
    </row>
    <row r="1923" spans="2:12">
      <c r="B1923" s="121"/>
      <c r="C1923" s="79" t="s">
        <v>282</v>
      </c>
      <c r="D1923" s="79" t="s">
        <v>283</v>
      </c>
      <c r="E1923" s="79" t="s">
        <v>10</v>
      </c>
      <c r="F1923" s="79" t="s">
        <v>282</v>
      </c>
      <c r="G1923" s="79" t="s">
        <v>283</v>
      </c>
      <c r="H1923" s="80" t="s">
        <v>10</v>
      </c>
      <c r="I1923" s="79" t="s">
        <v>282</v>
      </c>
      <c r="J1923" s="79" t="s">
        <v>283</v>
      </c>
      <c r="K1923" s="80" t="s">
        <v>10</v>
      </c>
      <c r="L1923" s="109"/>
    </row>
    <row r="1924" spans="2:12" ht="29.25" thickBot="1">
      <c r="B1924" s="122"/>
      <c r="C1924" s="93" t="s">
        <v>11</v>
      </c>
      <c r="D1924" s="94" t="s">
        <v>430</v>
      </c>
      <c r="E1924" s="95" t="s">
        <v>429</v>
      </c>
      <c r="F1924" s="93" t="s">
        <v>11</v>
      </c>
      <c r="G1924" s="94" t="s">
        <v>430</v>
      </c>
      <c r="H1924" s="95" t="s">
        <v>429</v>
      </c>
      <c r="I1924" s="93" t="s">
        <v>11</v>
      </c>
      <c r="J1924" s="94" t="s">
        <v>430</v>
      </c>
      <c r="K1924" s="95" t="s">
        <v>429</v>
      </c>
      <c r="L1924" s="110"/>
    </row>
    <row r="1925" spans="2:12" ht="15" thickBot="1">
      <c r="B1925" s="83" t="s">
        <v>45</v>
      </c>
      <c r="C1925" s="1">
        <v>5.5810000000000004</v>
      </c>
      <c r="D1925" s="5">
        <v>202.875</v>
      </c>
      <c r="E1925" s="1">
        <v>6.5730000000000004</v>
      </c>
      <c r="F1925" s="1">
        <v>5.5179999999999998</v>
      </c>
      <c r="G1925" s="5">
        <v>202.875</v>
      </c>
      <c r="H1925" s="1">
        <v>7.0510000000000002</v>
      </c>
      <c r="I1925" s="1">
        <v>5.7960000000000003</v>
      </c>
      <c r="J1925" s="5">
        <v>213.01900000000001</v>
      </c>
      <c r="K1925" s="1">
        <v>7.4039999999999999</v>
      </c>
      <c r="L1925" s="87" t="s">
        <v>46</v>
      </c>
    </row>
    <row r="1926" spans="2:12" ht="15" thickBot="1">
      <c r="B1926" s="84" t="s">
        <v>47</v>
      </c>
      <c r="C1926" s="3">
        <v>0</v>
      </c>
      <c r="D1926" s="20">
        <v>0</v>
      </c>
      <c r="E1926" s="3">
        <v>0</v>
      </c>
      <c r="F1926" s="3">
        <v>0</v>
      </c>
      <c r="G1926" s="20">
        <v>0</v>
      </c>
      <c r="H1926" s="3">
        <v>0</v>
      </c>
      <c r="I1926" s="3"/>
      <c r="J1926" s="20"/>
      <c r="K1926" s="3"/>
      <c r="L1926" s="88" t="s">
        <v>48</v>
      </c>
    </row>
    <row r="1927" spans="2:12" ht="15" thickBot="1">
      <c r="B1927" s="84" t="s">
        <v>49</v>
      </c>
      <c r="C1927" s="3">
        <v>0</v>
      </c>
      <c r="D1927" s="20">
        <v>0</v>
      </c>
      <c r="E1927" s="3">
        <v>0</v>
      </c>
      <c r="F1927" s="3">
        <v>0</v>
      </c>
      <c r="G1927" s="20">
        <v>0</v>
      </c>
      <c r="H1927" s="3">
        <v>0</v>
      </c>
      <c r="I1927" s="3"/>
      <c r="J1927" s="20"/>
      <c r="K1927" s="3"/>
      <c r="L1927" s="88" t="s">
        <v>50</v>
      </c>
    </row>
    <row r="1928" spans="2:12" ht="15" thickBot="1">
      <c r="B1928" s="84" t="s">
        <v>51</v>
      </c>
      <c r="C1928" s="3">
        <v>15.85</v>
      </c>
      <c r="D1928" s="20">
        <v>0</v>
      </c>
      <c r="E1928" s="3">
        <v>138</v>
      </c>
      <c r="F1928" s="3">
        <v>15.85</v>
      </c>
      <c r="G1928" s="20">
        <v>0</v>
      </c>
      <c r="H1928" s="3">
        <v>138</v>
      </c>
      <c r="I1928" s="3">
        <v>13.177</v>
      </c>
      <c r="J1928" s="20"/>
      <c r="K1928" s="3">
        <v>127.30200000000001</v>
      </c>
      <c r="L1928" s="88" t="s">
        <v>52</v>
      </c>
    </row>
    <row r="1929" spans="2:12" ht="15" thickBot="1">
      <c r="B1929" s="84" t="s">
        <v>53</v>
      </c>
      <c r="C1929" s="3">
        <v>38.855780000000003</v>
      </c>
      <c r="D1929" s="20">
        <v>0</v>
      </c>
      <c r="E1929" s="3">
        <v>295.60283199999998</v>
      </c>
      <c r="F1929" s="3">
        <v>34.004989999999999</v>
      </c>
      <c r="G1929" s="20">
        <v>0</v>
      </c>
      <c r="H1929" s="3">
        <v>272.08489400000002</v>
      </c>
      <c r="I1929" s="3">
        <v>33.343620000000001</v>
      </c>
      <c r="J1929" s="20"/>
      <c r="K1929" s="3">
        <v>310.12072899999998</v>
      </c>
      <c r="L1929" s="88" t="s">
        <v>54</v>
      </c>
    </row>
    <row r="1930" spans="2:12" ht="15" thickBot="1">
      <c r="B1930" s="84" t="s">
        <v>55</v>
      </c>
      <c r="C1930" s="3">
        <v>0</v>
      </c>
      <c r="D1930" s="20">
        <v>0</v>
      </c>
      <c r="E1930" s="3">
        <v>0</v>
      </c>
      <c r="F1930" s="3">
        <v>0</v>
      </c>
      <c r="G1930" s="20">
        <v>0</v>
      </c>
      <c r="H1930" s="3">
        <v>0</v>
      </c>
      <c r="I1930" s="3"/>
      <c r="J1930" s="20"/>
      <c r="K1930" s="3"/>
      <c r="L1930" s="88" t="s">
        <v>56</v>
      </c>
    </row>
    <row r="1931" spans="2:12" ht="15" thickBot="1">
      <c r="B1931" s="84" t="s">
        <v>57</v>
      </c>
      <c r="C1931" s="3">
        <v>0</v>
      </c>
      <c r="D1931" s="20">
        <v>0</v>
      </c>
      <c r="E1931" s="3">
        <v>0</v>
      </c>
      <c r="F1931" s="3">
        <v>0</v>
      </c>
      <c r="G1931" s="20">
        <v>0</v>
      </c>
      <c r="H1931" s="3">
        <v>0</v>
      </c>
      <c r="I1931" s="3">
        <v>0</v>
      </c>
      <c r="J1931" s="20">
        <v>0</v>
      </c>
      <c r="K1931" s="3">
        <v>0</v>
      </c>
      <c r="L1931" s="88" t="s">
        <v>58</v>
      </c>
    </row>
    <row r="1932" spans="2:12" ht="15" thickBot="1">
      <c r="B1932" s="84" t="s">
        <v>59</v>
      </c>
      <c r="C1932" s="3">
        <v>1.4395</v>
      </c>
      <c r="D1932" s="20">
        <v>751</v>
      </c>
      <c r="E1932" s="3">
        <v>23.749330591695131</v>
      </c>
      <c r="F1932" s="3">
        <v>1.4395</v>
      </c>
      <c r="G1932" s="20">
        <v>751</v>
      </c>
      <c r="H1932" s="3">
        <v>25.427549867159755</v>
      </c>
      <c r="I1932" s="3"/>
      <c r="J1932" s="20"/>
      <c r="K1932" s="3"/>
      <c r="L1932" s="88" t="s">
        <v>60</v>
      </c>
    </row>
    <row r="1933" spans="2:12" ht="15" thickBot="1">
      <c r="B1933" s="84" t="s">
        <v>61</v>
      </c>
      <c r="C1933" s="3">
        <v>0</v>
      </c>
      <c r="D1933" s="20">
        <v>0</v>
      </c>
      <c r="E1933" s="3">
        <v>0</v>
      </c>
      <c r="F1933" s="3">
        <v>0</v>
      </c>
      <c r="G1933" s="20">
        <v>0</v>
      </c>
      <c r="H1933" s="3">
        <v>0</v>
      </c>
      <c r="I1933" s="3">
        <v>0</v>
      </c>
      <c r="J1933" s="20">
        <v>0</v>
      </c>
      <c r="K1933" s="3">
        <v>0</v>
      </c>
      <c r="L1933" s="88" t="s">
        <v>62</v>
      </c>
    </row>
    <row r="1934" spans="2:12" ht="15" thickBot="1">
      <c r="B1934" s="84" t="s">
        <v>63</v>
      </c>
      <c r="C1934" s="3">
        <v>11.948</v>
      </c>
      <c r="D1934" s="20">
        <v>4181.6000000000004</v>
      </c>
      <c r="E1934" s="3">
        <v>93.475000000000009</v>
      </c>
      <c r="F1934" s="3">
        <v>12.004</v>
      </c>
      <c r="G1934" s="20">
        <v>4178.7</v>
      </c>
      <c r="H1934" s="3">
        <v>97.382999999999996</v>
      </c>
      <c r="I1934" s="3">
        <v>5.2229999999999999</v>
      </c>
      <c r="J1934" s="20"/>
      <c r="K1934" s="3">
        <v>41.463000000000001</v>
      </c>
      <c r="L1934" s="88" t="s">
        <v>64</v>
      </c>
    </row>
    <row r="1935" spans="2:12" ht="15" thickBot="1">
      <c r="B1935" s="84" t="s">
        <v>65</v>
      </c>
      <c r="C1935" s="3">
        <v>0</v>
      </c>
      <c r="D1935" s="20">
        <v>0</v>
      </c>
      <c r="E1935" s="3">
        <v>0</v>
      </c>
      <c r="F1935" s="3">
        <v>0</v>
      </c>
      <c r="G1935" s="20">
        <v>0</v>
      </c>
      <c r="H1935" s="3">
        <v>0</v>
      </c>
      <c r="I1935" s="3">
        <v>0</v>
      </c>
      <c r="J1935" s="20">
        <v>0</v>
      </c>
      <c r="K1935" s="3">
        <v>0</v>
      </c>
      <c r="L1935" s="88" t="s">
        <v>66</v>
      </c>
    </row>
    <row r="1936" spans="2:12" ht="15" thickBot="1">
      <c r="B1936" s="84" t="s">
        <v>67</v>
      </c>
      <c r="C1936" s="3">
        <v>1.3580778596032361E-3</v>
      </c>
      <c r="D1936" s="20">
        <v>50</v>
      </c>
      <c r="E1936" s="3">
        <v>0.50099999999974898</v>
      </c>
      <c r="F1936" s="3">
        <v>1.2191929449888439E-3</v>
      </c>
      <c r="G1936" s="20">
        <v>45</v>
      </c>
      <c r="H1936" s="3">
        <v>0.50099999999997635</v>
      </c>
      <c r="I1936" s="3">
        <v>9.0999999999999998E-2</v>
      </c>
      <c r="J1936" s="20"/>
      <c r="K1936" s="3">
        <v>0.47599999999999998</v>
      </c>
      <c r="L1936" s="88" t="s">
        <v>68</v>
      </c>
    </row>
    <row r="1937" spans="2:12" ht="15" thickBot="1">
      <c r="B1937" s="84" t="s">
        <v>69</v>
      </c>
      <c r="C1937" s="3">
        <v>0</v>
      </c>
      <c r="D1937" s="20"/>
      <c r="E1937" s="3">
        <v>0</v>
      </c>
      <c r="F1937" s="3">
        <v>0</v>
      </c>
      <c r="G1937" s="20">
        <v>0</v>
      </c>
      <c r="H1937" s="3">
        <v>0</v>
      </c>
      <c r="I1937" s="3"/>
      <c r="J1937" s="20"/>
      <c r="K1937" s="3"/>
      <c r="L1937" s="88" t="s">
        <v>70</v>
      </c>
    </row>
    <row r="1938" spans="2:12" ht="15" thickBot="1">
      <c r="B1938" s="84" t="s">
        <v>71</v>
      </c>
      <c r="C1938" s="3">
        <v>0.9128369999999999</v>
      </c>
      <c r="D1938" s="20"/>
      <c r="E1938" s="3">
        <v>7.4710000000000001</v>
      </c>
      <c r="F1938" s="3">
        <v>0.86630000000000007</v>
      </c>
      <c r="G1938" s="20">
        <v>0</v>
      </c>
      <c r="H1938" s="3">
        <v>4.133</v>
      </c>
      <c r="I1938" s="3">
        <v>0.4</v>
      </c>
      <c r="J1938" s="20"/>
      <c r="K1938" s="3">
        <v>2.339</v>
      </c>
      <c r="L1938" s="88" t="s">
        <v>72</v>
      </c>
    </row>
    <row r="1939" spans="2:12" ht="15" thickBot="1">
      <c r="B1939" s="84" t="s">
        <v>73</v>
      </c>
      <c r="C1939" s="3">
        <v>0</v>
      </c>
      <c r="D1939" s="20"/>
      <c r="E1939" s="3">
        <v>0</v>
      </c>
      <c r="F1939" s="3">
        <v>0</v>
      </c>
      <c r="G1939" s="20">
        <v>0</v>
      </c>
      <c r="H1939" s="3">
        <v>0</v>
      </c>
      <c r="I1939" s="3"/>
      <c r="J1939" s="20"/>
      <c r="K1939" s="3"/>
      <c r="L1939" s="88" t="s">
        <v>74</v>
      </c>
    </row>
    <row r="1940" spans="2:12" ht="15" thickBot="1">
      <c r="B1940" s="84" t="s">
        <v>75</v>
      </c>
      <c r="C1940" s="3">
        <v>0</v>
      </c>
      <c r="D1940" s="20"/>
      <c r="E1940" s="3">
        <v>0</v>
      </c>
      <c r="F1940" s="3">
        <v>0</v>
      </c>
      <c r="G1940" s="20">
        <v>0</v>
      </c>
      <c r="H1940" s="3">
        <v>0</v>
      </c>
      <c r="I1940" s="3"/>
      <c r="J1940" s="20"/>
      <c r="K1940" s="3"/>
      <c r="L1940" s="88" t="s">
        <v>76</v>
      </c>
    </row>
    <row r="1941" spans="2:12" ht="15" thickBot="1">
      <c r="B1941" s="84" t="s">
        <v>77</v>
      </c>
      <c r="C1941" s="3">
        <v>4.6146396587315657</v>
      </c>
      <c r="D1941" s="20"/>
      <c r="E1941" s="3">
        <v>67.411625820952324</v>
      </c>
      <c r="F1941" s="3">
        <v>1.3078149999999997</v>
      </c>
      <c r="G1941" s="20"/>
      <c r="H1941" s="3">
        <v>41.139704578121069</v>
      </c>
      <c r="I1941" s="3">
        <v>2.956</v>
      </c>
      <c r="J1941" s="20"/>
      <c r="K1941" s="3">
        <v>33.277999999999999</v>
      </c>
      <c r="L1941" s="88" t="s">
        <v>78</v>
      </c>
    </row>
    <row r="1942" spans="2:12" ht="15" thickBot="1">
      <c r="B1942" s="84" t="s">
        <v>79</v>
      </c>
      <c r="C1942" s="3">
        <v>11.238</v>
      </c>
      <c r="D1942" s="20"/>
      <c r="E1942" s="3">
        <v>64.269000000000005</v>
      </c>
      <c r="F1942" s="3">
        <v>11.329000000000001</v>
      </c>
      <c r="G1942" s="20"/>
      <c r="H1942" s="3">
        <v>64.894000000000005</v>
      </c>
      <c r="I1942" s="3">
        <v>1.6259999999999999</v>
      </c>
      <c r="J1942" s="20"/>
      <c r="K1942" s="3">
        <v>12.853</v>
      </c>
      <c r="L1942" s="88" t="s">
        <v>80</v>
      </c>
    </row>
    <row r="1943" spans="2:12" ht="15" thickBot="1">
      <c r="B1943" s="84" t="s">
        <v>81</v>
      </c>
      <c r="C1943" s="3">
        <v>22.248160000000002</v>
      </c>
      <c r="D1943" s="20"/>
      <c r="E1943" s="3">
        <v>283.51299999999998</v>
      </c>
      <c r="F1943" s="3">
        <v>24.037859999999998</v>
      </c>
      <c r="G1943" s="20"/>
      <c r="H1943" s="3">
        <v>340.577</v>
      </c>
      <c r="I1943" s="3">
        <v>26.785920000000001</v>
      </c>
      <c r="J1943" s="20"/>
      <c r="K1943" s="3">
        <v>431.98399999999998</v>
      </c>
      <c r="L1943" s="88" t="s">
        <v>82</v>
      </c>
    </row>
    <row r="1944" spans="2:12" ht="15" thickBot="1">
      <c r="B1944" s="84" t="s">
        <v>83</v>
      </c>
      <c r="C1944" s="3">
        <v>21.346</v>
      </c>
      <c r="D1944" s="20"/>
      <c r="E1944" s="3">
        <v>214.68</v>
      </c>
      <c r="F1944" s="3">
        <v>24.118000000000002</v>
      </c>
      <c r="G1944" s="20"/>
      <c r="H1944" s="3">
        <v>218.66199999999998</v>
      </c>
      <c r="I1944" s="3">
        <v>10.929</v>
      </c>
      <c r="J1944" s="20"/>
      <c r="K1944" s="3">
        <v>138.56</v>
      </c>
      <c r="L1944" s="88" t="s">
        <v>84</v>
      </c>
    </row>
    <row r="1945" spans="2:12" ht="15" thickBot="1">
      <c r="B1945" s="84" t="s">
        <v>85</v>
      </c>
      <c r="C1945" s="3">
        <v>0</v>
      </c>
      <c r="D1945" s="20"/>
      <c r="E1945" s="3">
        <v>0</v>
      </c>
      <c r="F1945" s="3">
        <v>0</v>
      </c>
      <c r="G1945" s="20"/>
      <c r="H1945" s="3">
        <v>0</v>
      </c>
      <c r="I1945" s="3"/>
      <c r="J1945" s="20"/>
      <c r="K1945" s="3"/>
      <c r="L1945" s="89" t="s">
        <v>86</v>
      </c>
    </row>
    <row r="1946" spans="2:12" ht="15" thickBot="1">
      <c r="B1946" s="85" t="s">
        <v>87</v>
      </c>
      <c r="C1946" s="3">
        <v>5.2489999999999997</v>
      </c>
      <c r="D1946" s="20"/>
      <c r="E1946" s="3">
        <v>20.081</v>
      </c>
      <c r="F1946" s="3">
        <v>5.6609999999999996</v>
      </c>
      <c r="G1946" s="20"/>
      <c r="H1946" s="3">
        <v>21.181000000000001</v>
      </c>
      <c r="I1946" s="3">
        <v>2.9329999999999998</v>
      </c>
      <c r="J1946" s="20"/>
      <c r="K1946" s="3">
        <v>23.391999999999999</v>
      </c>
      <c r="L1946" s="92" t="s">
        <v>88</v>
      </c>
    </row>
    <row r="1947" spans="2:12" ht="16.5" thickBot="1">
      <c r="B1947" s="86" t="s">
        <v>383</v>
      </c>
      <c r="C1947" s="90">
        <v>134.26137473659116</v>
      </c>
      <c r="D1947" s="90" t="s">
        <v>19</v>
      </c>
      <c r="E1947" s="90">
        <v>1715.8257884126474</v>
      </c>
      <c r="F1947" s="90">
        <v>134.57620919294499</v>
      </c>
      <c r="G1947" s="90" t="s">
        <v>19</v>
      </c>
      <c r="H1947" s="90">
        <v>1707.70844386716</v>
      </c>
      <c r="I1947" s="90">
        <f>SUM(I1925:I1946)</f>
        <v>103.26053999999999</v>
      </c>
      <c r="J1947" s="90"/>
      <c r="K1947" s="90">
        <f>SUM(K1925:K1946)</f>
        <v>1129.1717289999999</v>
      </c>
      <c r="L1947" s="86" t="s">
        <v>385</v>
      </c>
    </row>
    <row r="1948" spans="2:12" ht="16.5" thickBot="1">
      <c r="B1948" s="86" t="s">
        <v>384</v>
      </c>
      <c r="C1948" s="90">
        <v>1571.6279999999999</v>
      </c>
      <c r="D1948" s="90"/>
      <c r="E1948" s="90">
        <v>23890.024000000001</v>
      </c>
      <c r="F1948" s="90">
        <v>1583.66</v>
      </c>
      <c r="G1948" s="90"/>
      <c r="H1948" s="90">
        <v>24515.613000000001</v>
      </c>
      <c r="I1948" s="90">
        <v>1528.0260000000001</v>
      </c>
      <c r="J1948" s="90"/>
      <c r="K1948" s="90">
        <v>24665.205000000002</v>
      </c>
      <c r="L1948" s="86" t="s">
        <v>382</v>
      </c>
    </row>
    <row r="1951" spans="2:12">
      <c r="E1951" s="64"/>
      <c r="H1951" s="64"/>
    </row>
    <row r="1952" spans="2:12">
      <c r="B1952" s="59" t="s">
        <v>230</v>
      </c>
      <c r="L1952" s="59" t="s">
        <v>231</v>
      </c>
    </row>
    <row r="1953" spans="2:12">
      <c r="B1953" s="59" t="s">
        <v>298</v>
      </c>
      <c r="L1953" s="59" t="s">
        <v>299</v>
      </c>
    </row>
    <row r="1954" spans="2:12" ht="15" thickBot="1">
      <c r="B1954" s="59" t="s">
        <v>280</v>
      </c>
      <c r="L1954" s="59" t="s">
        <v>281</v>
      </c>
    </row>
    <row r="1955" spans="2:12" ht="15" thickBot="1">
      <c r="B1955" s="120" t="s">
        <v>43</v>
      </c>
      <c r="C1955" s="105">
        <v>2015</v>
      </c>
      <c r="D1955" s="106"/>
      <c r="E1955" s="107"/>
      <c r="F1955" s="105">
        <v>2016</v>
      </c>
      <c r="G1955" s="106"/>
      <c r="H1955" s="107"/>
      <c r="I1955" s="105">
        <v>2017</v>
      </c>
      <c r="J1955" s="106"/>
      <c r="K1955" s="107"/>
      <c r="L1955" s="108" t="s">
        <v>44</v>
      </c>
    </row>
    <row r="1956" spans="2:12">
      <c r="B1956" s="121"/>
      <c r="C1956" s="79" t="s">
        <v>282</v>
      </c>
      <c r="D1956" s="79" t="s">
        <v>283</v>
      </c>
      <c r="E1956" s="79" t="s">
        <v>10</v>
      </c>
      <c r="F1956" s="79" t="s">
        <v>282</v>
      </c>
      <c r="G1956" s="79" t="s">
        <v>283</v>
      </c>
      <c r="H1956" s="80" t="s">
        <v>10</v>
      </c>
      <c r="I1956" s="79" t="s">
        <v>282</v>
      </c>
      <c r="J1956" s="79" t="s">
        <v>283</v>
      </c>
      <c r="K1956" s="80" t="s">
        <v>10</v>
      </c>
      <c r="L1956" s="109"/>
    </row>
    <row r="1957" spans="2:12" ht="29.25" thickBot="1">
      <c r="B1957" s="122"/>
      <c r="C1957" s="93" t="s">
        <v>11</v>
      </c>
      <c r="D1957" s="94" t="s">
        <v>430</v>
      </c>
      <c r="E1957" s="95" t="s">
        <v>429</v>
      </c>
      <c r="F1957" s="93" t="s">
        <v>11</v>
      </c>
      <c r="G1957" s="94" t="s">
        <v>430</v>
      </c>
      <c r="H1957" s="95" t="s">
        <v>429</v>
      </c>
      <c r="I1957" s="93" t="s">
        <v>11</v>
      </c>
      <c r="J1957" s="94" t="s">
        <v>430</v>
      </c>
      <c r="K1957" s="95" t="s">
        <v>429</v>
      </c>
      <c r="L1957" s="110"/>
    </row>
    <row r="1958" spans="2:12" ht="15" thickBot="1">
      <c r="B1958" s="83" t="s">
        <v>45</v>
      </c>
      <c r="C1958" s="1">
        <v>0.92509999999999992</v>
      </c>
      <c r="D1958" s="5">
        <v>324.60399999999998</v>
      </c>
      <c r="E1958" s="1">
        <v>10.808999999999999</v>
      </c>
      <c r="F1958" s="1">
        <v>0.94009999999999994</v>
      </c>
      <c r="G1958" s="5">
        <v>312.358</v>
      </c>
      <c r="H1958" s="1">
        <v>11.718999999999999</v>
      </c>
      <c r="I1958" s="1">
        <v>1.5289999999999999</v>
      </c>
      <c r="J1958" s="5">
        <v>14.265000000000001</v>
      </c>
      <c r="K1958" s="1">
        <v>15.061</v>
      </c>
      <c r="L1958" s="87" t="s">
        <v>46</v>
      </c>
    </row>
    <row r="1959" spans="2:12" ht="15" thickBot="1">
      <c r="B1959" s="84" t="s">
        <v>47</v>
      </c>
      <c r="C1959" s="3"/>
      <c r="D1959" s="20"/>
      <c r="E1959" s="3"/>
      <c r="F1959" s="3"/>
      <c r="G1959" s="20"/>
      <c r="H1959" s="3"/>
      <c r="I1959" s="3"/>
      <c r="J1959" s="20"/>
      <c r="K1959" s="3"/>
      <c r="L1959" s="88" t="s">
        <v>48</v>
      </c>
    </row>
    <row r="1960" spans="2:12" ht="15" thickBot="1">
      <c r="B1960" s="84" t="s">
        <v>49</v>
      </c>
      <c r="C1960" s="3"/>
      <c r="D1960" s="20"/>
      <c r="E1960" s="3"/>
      <c r="F1960" s="3"/>
      <c r="G1960" s="20"/>
      <c r="H1960" s="3"/>
      <c r="I1960" s="3"/>
      <c r="J1960" s="20"/>
      <c r="K1960" s="3"/>
      <c r="L1960" s="88" t="s">
        <v>50</v>
      </c>
    </row>
    <row r="1961" spans="2:12" ht="15" thickBot="1">
      <c r="B1961" s="84" t="s">
        <v>51</v>
      </c>
      <c r="C1961" s="3">
        <v>6.97</v>
      </c>
      <c r="D1961" s="20"/>
      <c r="E1961" s="3">
        <v>32.5</v>
      </c>
      <c r="F1961" s="3">
        <v>6.648307692307692</v>
      </c>
      <c r="G1961" s="20"/>
      <c r="H1961" s="3">
        <v>31</v>
      </c>
      <c r="I1961" s="3">
        <v>6.4260000000000002</v>
      </c>
      <c r="J1961" s="20"/>
      <c r="K1961" s="3">
        <v>30.5</v>
      </c>
      <c r="L1961" s="88" t="s">
        <v>52</v>
      </c>
    </row>
    <row r="1962" spans="2:12" ht="15" thickBot="1">
      <c r="B1962" s="84" t="s">
        <v>53</v>
      </c>
      <c r="C1962" s="3">
        <v>38.856999999999999</v>
      </c>
      <c r="D1962" s="20"/>
      <c r="E1962" s="3">
        <v>293.48599999999999</v>
      </c>
      <c r="F1962" s="3">
        <v>38.238999999999997</v>
      </c>
      <c r="G1962" s="20"/>
      <c r="H1962" s="3">
        <v>256.77100000000002</v>
      </c>
      <c r="I1962" s="3">
        <v>44.307000000000002</v>
      </c>
      <c r="J1962" s="20"/>
      <c r="K1962" s="3">
        <v>256.89</v>
      </c>
      <c r="L1962" s="88" t="s">
        <v>54</v>
      </c>
    </row>
    <row r="1963" spans="2:12" ht="15" thickBot="1">
      <c r="B1963" s="84" t="s">
        <v>55</v>
      </c>
      <c r="C1963" s="3"/>
      <c r="D1963" s="20"/>
      <c r="E1963" s="3"/>
      <c r="F1963" s="3"/>
      <c r="G1963" s="20"/>
      <c r="H1963" s="3"/>
      <c r="I1963" s="3"/>
      <c r="J1963" s="20"/>
      <c r="K1963" s="3"/>
      <c r="L1963" s="88" t="s">
        <v>56</v>
      </c>
    </row>
    <row r="1964" spans="2:12" ht="15" thickBot="1">
      <c r="B1964" s="84" t="s">
        <v>57</v>
      </c>
      <c r="C1964" s="3"/>
      <c r="D1964" s="20"/>
      <c r="E1964" s="3"/>
      <c r="F1964" s="3"/>
      <c r="G1964" s="20"/>
      <c r="H1964" s="3"/>
      <c r="I1964" s="3"/>
      <c r="J1964" s="20"/>
      <c r="K1964" s="3"/>
      <c r="L1964" s="88" t="s">
        <v>58</v>
      </c>
    </row>
    <row r="1965" spans="2:12" ht="15" thickBot="1">
      <c r="B1965" s="84" t="s">
        <v>59</v>
      </c>
      <c r="C1965" s="3"/>
      <c r="D1965" s="20"/>
      <c r="E1965" s="3"/>
      <c r="F1965" s="3"/>
      <c r="G1965" s="20"/>
      <c r="H1965" s="3"/>
      <c r="I1965" s="3"/>
      <c r="J1965" s="20"/>
      <c r="K1965" s="3"/>
      <c r="L1965" s="88" t="s">
        <v>60</v>
      </c>
    </row>
    <row r="1966" spans="2:12" ht="15" thickBot="1">
      <c r="B1966" s="84" t="s">
        <v>61</v>
      </c>
      <c r="C1966" s="3"/>
      <c r="D1966" s="20"/>
      <c r="E1966" s="3"/>
      <c r="F1966" s="3"/>
      <c r="G1966" s="20"/>
      <c r="H1966" s="3"/>
      <c r="I1966" s="3"/>
      <c r="J1966" s="20"/>
      <c r="K1966" s="3"/>
      <c r="L1966" s="88" t="s">
        <v>62</v>
      </c>
    </row>
    <row r="1967" spans="2:12" ht="15" thickBot="1">
      <c r="B1967" s="84" t="s">
        <v>63</v>
      </c>
      <c r="C1967" s="3">
        <v>13.754</v>
      </c>
      <c r="D1967" s="20">
        <v>2663.7</v>
      </c>
      <c r="E1967" s="3">
        <v>39.561</v>
      </c>
      <c r="F1967" s="3">
        <v>13.504</v>
      </c>
      <c r="G1967" s="20">
        <v>2648.4</v>
      </c>
      <c r="H1967" s="3">
        <v>50.174999999999997</v>
      </c>
      <c r="I1967" s="3">
        <v>13.996</v>
      </c>
      <c r="J1967" s="20"/>
      <c r="K1967" s="3">
        <v>63.722999999999999</v>
      </c>
      <c r="L1967" s="88" t="s">
        <v>64</v>
      </c>
    </row>
    <row r="1968" spans="2:12" ht="15" thickBot="1">
      <c r="B1968" s="84" t="s">
        <v>65</v>
      </c>
      <c r="C1968" s="3"/>
      <c r="D1968" s="20"/>
      <c r="E1968" s="3"/>
      <c r="F1968" s="3"/>
      <c r="G1968" s="20"/>
      <c r="H1968" s="3"/>
      <c r="I1968" s="3"/>
      <c r="J1968" s="20"/>
      <c r="K1968" s="3"/>
      <c r="L1968" s="88" t="s">
        <v>66</v>
      </c>
    </row>
    <row r="1969" spans="2:12" ht="15" thickBot="1">
      <c r="B1969" s="84" t="s">
        <v>67</v>
      </c>
      <c r="C1969" s="3">
        <v>2.7679999999999998</v>
      </c>
      <c r="D1969" s="20"/>
      <c r="E1969" s="3">
        <v>13.478999999999999</v>
      </c>
      <c r="F1969" s="3">
        <v>2.9729999999999999</v>
      </c>
      <c r="G1969" s="20"/>
      <c r="H1969" s="3">
        <v>13.871</v>
      </c>
      <c r="I1969" s="3">
        <v>3.13</v>
      </c>
      <c r="J1969" s="20"/>
      <c r="K1969" s="3">
        <v>15.002000000000001</v>
      </c>
      <c r="L1969" s="88" t="s">
        <v>68</v>
      </c>
    </row>
    <row r="1970" spans="2:12" ht="15" thickBot="1">
      <c r="B1970" s="84" t="s">
        <v>69</v>
      </c>
      <c r="C1970" s="3"/>
      <c r="D1970" s="20"/>
      <c r="E1970" s="3"/>
      <c r="F1970" s="3"/>
      <c r="G1970" s="20"/>
      <c r="H1970" s="3"/>
      <c r="I1970" s="3"/>
      <c r="J1970" s="20"/>
      <c r="K1970" s="3"/>
      <c r="L1970" s="88" t="s">
        <v>70</v>
      </c>
    </row>
    <row r="1971" spans="2:12" ht="15" thickBot="1">
      <c r="B1971" s="84" t="s">
        <v>71</v>
      </c>
      <c r="C1971" s="3">
        <v>0.434</v>
      </c>
      <c r="D1971" s="20"/>
      <c r="E1971" s="3">
        <v>1.0680000000000001</v>
      </c>
      <c r="F1971" s="3">
        <v>0.432</v>
      </c>
      <c r="G1971" s="20"/>
      <c r="H1971" s="3">
        <v>1.0660000000000001</v>
      </c>
      <c r="I1971" s="3">
        <v>0.45300000000000001</v>
      </c>
      <c r="J1971" s="20"/>
      <c r="K1971" s="3">
        <v>1.1120000000000001</v>
      </c>
      <c r="L1971" s="88" t="s">
        <v>72</v>
      </c>
    </row>
    <row r="1972" spans="2:12" ht="15" thickBot="1">
      <c r="B1972" s="84" t="s">
        <v>73</v>
      </c>
      <c r="C1972" s="3"/>
      <c r="D1972" s="20"/>
      <c r="E1972" s="3"/>
      <c r="F1972" s="3"/>
      <c r="G1972" s="20"/>
      <c r="H1972" s="3"/>
      <c r="I1972" s="3"/>
      <c r="J1972" s="20"/>
      <c r="K1972" s="3"/>
      <c r="L1972" s="88" t="s">
        <v>74</v>
      </c>
    </row>
    <row r="1973" spans="2:12" ht="15" thickBot="1">
      <c r="B1973" s="84" t="s">
        <v>75</v>
      </c>
      <c r="C1973" s="3"/>
      <c r="D1973" s="20"/>
      <c r="E1973" s="3"/>
      <c r="F1973" s="3"/>
      <c r="G1973" s="20"/>
      <c r="H1973" s="3"/>
      <c r="I1973" s="3"/>
      <c r="J1973" s="20"/>
      <c r="K1973" s="3"/>
      <c r="L1973" s="88" t="s">
        <v>76</v>
      </c>
    </row>
    <row r="1974" spans="2:12" ht="15" thickBot="1">
      <c r="B1974" s="84" t="s">
        <v>77</v>
      </c>
      <c r="C1974" s="3">
        <v>5.1449999999999996</v>
      </c>
      <c r="D1974" s="20"/>
      <c r="E1974" s="3">
        <v>23.367999999999999</v>
      </c>
      <c r="F1974" s="3">
        <v>2.4235099999999998</v>
      </c>
      <c r="G1974" s="20"/>
      <c r="H1974" s="3">
        <v>36.276138396982233</v>
      </c>
      <c r="I1974" s="3">
        <v>2.4235099999999998</v>
      </c>
      <c r="J1974" s="20"/>
      <c r="K1974" s="3">
        <v>36.276138396982233</v>
      </c>
      <c r="L1974" s="88" t="s">
        <v>78</v>
      </c>
    </row>
    <row r="1975" spans="2:12" ht="15" thickBot="1">
      <c r="B1975" s="84" t="s">
        <v>79</v>
      </c>
      <c r="C1975" s="3">
        <v>4.492</v>
      </c>
      <c r="D1975" s="20"/>
      <c r="E1975" s="3">
        <v>24.425999999999998</v>
      </c>
      <c r="F1975" s="3">
        <v>4.5590000000000002</v>
      </c>
      <c r="G1975" s="20"/>
      <c r="H1975" s="3">
        <v>24.901</v>
      </c>
      <c r="I1975" s="3">
        <v>4.601</v>
      </c>
      <c r="J1975" s="20"/>
      <c r="K1975" s="3">
        <v>25.433</v>
      </c>
      <c r="L1975" s="88" t="s">
        <v>80</v>
      </c>
    </row>
    <row r="1976" spans="2:12" ht="15" thickBot="1">
      <c r="B1976" s="84" t="s">
        <v>81</v>
      </c>
      <c r="C1976" s="3">
        <v>6.05</v>
      </c>
      <c r="D1976" s="20"/>
      <c r="E1976" s="3">
        <v>94.831000000000003</v>
      </c>
      <c r="F1976" s="3">
        <v>6.6769999999999996</v>
      </c>
      <c r="G1976" s="20"/>
      <c r="H1976" s="3">
        <v>102.246</v>
      </c>
      <c r="I1976" s="3">
        <v>6.2709999999999999</v>
      </c>
      <c r="J1976" s="20"/>
      <c r="K1976" s="3">
        <v>96.225999999999999</v>
      </c>
      <c r="L1976" s="88" t="s">
        <v>82</v>
      </c>
    </row>
    <row r="1977" spans="2:12" ht="15" thickBot="1">
      <c r="B1977" s="84" t="s">
        <v>83</v>
      </c>
      <c r="C1977" s="3">
        <v>12.426</v>
      </c>
      <c r="D1977" s="20"/>
      <c r="E1977" s="3">
        <v>103.955</v>
      </c>
      <c r="F1977" s="3">
        <v>12.964</v>
      </c>
      <c r="G1977" s="20"/>
      <c r="H1977" s="3">
        <v>71.156000000000006</v>
      </c>
      <c r="I1977" s="3">
        <v>11.419</v>
      </c>
      <c r="J1977" s="20"/>
      <c r="K1977" s="3">
        <v>112.538</v>
      </c>
      <c r="L1977" s="88" t="s">
        <v>84</v>
      </c>
    </row>
    <row r="1978" spans="2:12" ht="15" thickBot="1">
      <c r="B1978" s="84" t="s">
        <v>85</v>
      </c>
      <c r="C1978" s="3"/>
      <c r="D1978" s="20"/>
      <c r="E1978" s="3"/>
      <c r="F1978" s="3"/>
      <c r="G1978" s="20"/>
      <c r="H1978" s="3"/>
      <c r="I1978" s="3"/>
      <c r="J1978" s="20"/>
      <c r="K1978" s="3"/>
      <c r="L1978" s="89" t="s">
        <v>86</v>
      </c>
    </row>
    <row r="1979" spans="2:12" ht="15" thickBot="1">
      <c r="B1979" s="85" t="s">
        <v>87</v>
      </c>
      <c r="C1979" s="3">
        <v>0.36899999999999999</v>
      </c>
      <c r="D1979" s="20"/>
      <c r="E1979" s="3">
        <v>0.80600000000000005</v>
      </c>
      <c r="F1979" s="3">
        <v>0.34200000000000003</v>
      </c>
      <c r="G1979" s="20"/>
      <c r="H1979" s="3">
        <v>0.754</v>
      </c>
      <c r="I1979" s="3">
        <v>0.51800000000000002</v>
      </c>
      <c r="J1979" s="20"/>
      <c r="K1979" s="3">
        <v>1.115</v>
      </c>
      <c r="L1979" s="92" t="s">
        <v>88</v>
      </c>
    </row>
    <row r="1980" spans="2:12" ht="16.5" thickBot="1">
      <c r="B1980" s="86" t="s">
        <v>383</v>
      </c>
      <c r="C1980" s="90">
        <v>92.190100000000001</v>
      </c>
      <c r="D1980" s="90" t="s">
        <v>19</v>
      </c>
      <c r="E1980" s="90">
        <v>638.28899999999999</v>
      </c>
      <c r="F1980" s="90">
        <v>92.338407692307683</v>
      </c>
      <c r="G1980" s="90" t="s">
        <v>19</v>
      </c>
      <c r="H1980" s="90">
        <v>586.64199999999994</v>
      </c>
      <c r="I1980" s="90">
        <f>SUM(I1958:I1979)</f>
        <v>95.073509999999985</v>
      </c>
      <c r="J1980" s="90"/>
      <c r="K1980" s="90">
        <f>SUM(K1958:K1979)</f>
        <v>653.87613839698224</v>
      </c>
      <c r="L1980" s="86" t="s">
        <v>385</v>
      </c>
    </row>
    <row r="1981" spans="2:12" ht="16.5" thickBot="1">
      <c r="B1981" s="86" t="s">
        <v>384</v>
      </c>
      <c r="C1981" s="90">
        <v>519.06899999999996</v>
      </c>
      <c r="D1981" s="90"/>
      <c r="E1981" s="90">
        <v>3963.404</v>
      </c>
      <c r="F1981" s="90">
        <v>525.33500000000004</v>
      </c>
      <c r="G1981" s="90"/>
      <c r="H1981" s="90">
        <v>3766.0790000000002</v>
      </c>
      <c r="I1981" s="90">
        <v>536.072</v>
      </c>
      <c r="J1981" s="90"/>
      <c r="K1981" s="90">
        <v>4257.241</v>
      </c>
      <c r="L1981" s="86" t="s">
        <v>382</v>
      </c>
    </row>
    <row r="1986" spans="2:12">
      <c r="B1986" s="59" t="s">
        <v>234</v>
      </c>
      <c r="L1986" s="59" t="s">
        <v>235</v>
      </c>
    </row>
    <row r="1987" spans="2:12">
      <c r="B1987" s="59" t="s">
        <v>302</v>
      </c>
      <c r="L1987" s="59" t="s">
        <v>303</v>
      </c>
    </row>
    <row r="1988" spans="2:12" ht="15" thickBot="1">
      <c r="B1988" s="59" t="s">
        <v>280</v>
      </c>
      <c r="L1988" s="59" t="s">
        <v>281</v>
      </c>
    </row>
    <row r="1989" spans="2:12" ht="15" thickBot="1">
      <c r="B1989" s="120" t="s">
        <v>43</v>
      </c>
      <c r="C1989" s="105">
        <v>2015</v>
      </c>
      <c r="D1989" s="106"/>
      <c r="E1989" s="107"/>
      <c r="F1989" s="105">
        <v>2016</v>
      </c>
      <c r="G1989" s="106"/>
      <c r="H1989" s="107"/>
      <c r="I1989" s="105">
        <v>2017</v>
      </c>
      <c r="J1989" s="106"/>
      <c r="K1989" s="107"/>
      <c r="L1989" s="108" t="s">
        <v>44</v>
      </c>
    </row>
    <row r="1990" spans="2:12">
      <c r="B1990" s="121"/>
      <c r="C1990" s="79" t="s">
        <v>282</v>
      </c>
      <c r="D1990" s="79" t="s">
        <v>283</v>
      </c>
      <c r="E1990" s="79" t="s">
        <v>10</v>
      </c>
      <c r="F1990" s="79" t="s">
        <v>282</v>
      </c>
      <c r="G1990" s="79" t="s">
        <v>283</v>
      </c>
      <c r="H1990" s="80" t="s">
        <v>10</v>
      </c>
      <c r="I1990" s="79" t="s">
        <v>282</v>
      </c>
      <c r="J1990" s="79" t="s">
        <v>283</v>
      </c>
      <c r="K1990" s="80" t="s">
        <v>10</v>
      </c>
      <c r="L1990" s="109"/>
    </row>
    <row r="1991" spans="2:12" ht="29.25" thickBot="1">
      <c r="B1991" s="122"/>
      <c r="C1991" s="93" t="s">
        <v>11</v>
      </c>
      <c r="D1991" s="94" t="s">
        <v>430</v>
      </c>
      <c r="E1991" s="95" t="s">
        <v>429</v>
      </c>
      <c r="F1991" s="93" t="s">
        <v>11</v>
      </c>
      <c r="G1991" s="94" t="s">
        <v>430</v>
      </c>
      <c r="H1991" s="95" t="s">
        <v>429</v>
      </c>
      <c r="I1991" s="93" t="s">
        <v>11</v>
      </c>
      <c r="J1991" s="94" t="s">
        <v>430</v>
      </c>
      <c r="K1991" s="95" t="s">
        <v>429</v>
      </c>
      <c r="L1991" s="110"/>
    </row>
    <row r="1992" spans="2:12" ht="15" thickBot="1">
      <c r="B1992" s="83" t="s">
        <v>45</v>
      </c>
      <c r="C1992" s="1">
        <v>0.19350000000000001</v>
      </c>
      <c r="D1992" s="5">
        <v>47.030999999999999</v>
      </c>
      <c r="E1992" s="1">
        <v>1.018</v>
      </c>
      <c r="F1992" s="1">
        <v>0.19350000000000001</v>
      </c>
      <c r="G1992" s="5">
        <v>46.911999999999999</v>
      </c>
      <c r="H1992" s="1">
        <v>1.024</v>
      </c>
      <c r="I1992" s="1">
        <v>0.20319999999999999</v>
      </c>
      <c r="J1992" s="5">
        <v>49.258000000000003</v>
      </c>
      <c r="K1992" s="1">
        <v>1.075</v>
      </c>
      <c r="L1992" s="87" t="s">
        <v>46</v>
      </c>
    </row>
    <row r="1993" spans="2:12" ht="15" thickBot="1">
      <c r="B1993" s="84" t="s">
        <v>47</v>
      </c>
      <c r="C1993" s="3">
        <v>8.5000000000000006E-2</v>
      </c>
      <c r="D1993" s="20"/>
      <c r="E1993" s="3">
        <v>0.40799999999999997</v>
      </c>
      <c r="F1993" s="3">
        <v>9.0999999999999998E-2</v>
      </c>
      <c r="G1993" s="20"/>
      <c r="H1993" s="3">
        <v>0.41899999999999998</v>
      </c>
      <c r="I1993" s="3">
        <v>9.3862434217351867E-2</v>
      </c>
      <c r="J1993" s="20"/>
      <c r="K1993" s="3">
        <v>0.35805654949933491</v>
      </c>
      <c r="L1993" s="88" t="s">
        <v>48</v>
      </c>
    </row>
    <row r="1994" spans="2:12" ht="15" thickBot="1">
      <c r="B1994" s="84" t="s">
        <v>49</v>
      </c>
      <c r="C1994" s="3"/>
      <c r="D1994" s="20"/>
      <c r="E1994" s="3"/>
      <c r="F1994" s="3"/>
      <c r="G1994" s="20"/>
      <c r="H1994" s="3"/>
      <c r="I1994" s="3"/>
      <c r="J1994" s="20"/>
      <c r="K1994" s="3"/>
      <c r="L1994" s="88" t="s">
        <v>50</v>
      </c>
    </row>
    <row r="1995" spans="2:12" ht="15" thickBot="1">
      <c r="B1995" s="84" t="s">
        <v>51</v>
      </c>
      <c r="C1995" s="3">
        <v>13.33</v>
      </c>
      <c r="D1995" s="20"/>
      <c r="E1995" s="3">
        <v>30</v>
      </c>
      <c r="F1995" s="3">
        <v>13.33</v>
      </c>
      <c r="G1995" s="20"/>
      <c r="H1995" s="3">
        <v>30</v>
      </c>
      <c r="I1995" s="3">
        <v>15.391</v>
      </c>
      <c r="J1995" s="20"/>
      <c r="K1995" s="3">
        <v>22.529</v>
      </c>
      <c r="L1995" s="88" t="s">
        <v>52</v>
      </c>
    </row>
    <row r="1996" spans="2:12" ht="15" thickBot="1">
      <c r="B1996" s="84" t="s">
        <v>53</v>
      </c>
      <c r="C1996" s="3">
        <v>43.13</v>
      </c>
      <c r="D1996" s="20">
        <v>5235.49</v>
      </c>
      <c r="E1996" s="3">
        <v>139.13683424999999</v>
      </c>
      <c r="F1996" s="3">
        <v>42.731609999999996</v>
      </c>
      <c r="G1996" s="20">
        <v>5038.9714999999997</v>
      </c>
      <c r="H1996" s="3">
        <v>120.34736100000001</v>
      </c>
      <c r="I1996" s="3">
        <v>40.932000000000002</v>
      </c>
      <c r="J1996" s="20">
        <v>5157.6947</v>
      </c>
      <c r="K1996" s="3">
        <v>128.684</v>
      </c>
      <c r="L1996" s="88" t="s">
        <v>54</v>
      </c>
    </row>
    <row r="1997" spans="2:12" ht="15" thickBot="1">
      <c r="B1997" s="84" t="s">
        <v>55</v>
      </c>
      <c r="C1997" s="3"/>
      <c r="D1997" s="20"/>
      <c r="E1997" s="3"/>
      <c r="F1997" s="3"/>
      <c r="G1997" s="20"/>
      <c r="H1997" s="3"/>
      <c r="I1997" s="3"/>
      <c r="J1997" s="20"/>
      <c r="K1997" s="3"/>
      <c r="L1997" s="88" t="s">
        <v>56</v>
      </c>
    </row>
    <row r="1998" spans="2:12" ht="15" thickBot="1">
      <c r="B1998" s="84" t="s">
        <v>57</v>
      </c>
      <c r="C1998" s="3"/>
      <c r="D1998" s="20"/>
      <c r="E1998" s="3"/>
      <c r="F1998" s="3"/>
      <c r="G1998" s="20"/>
      <c r="H1998" s="3"/>
      <c r="I1998" s="3"/>
      <c r="J1998" s="20"/>
      <c r="K1998" s="3"/>
      <c r="L1998" s="88" t="s">
        <v>58</v>
      </c>
    </row>
    <row r="1999" spans="2:12" ht="15" thickBot="1">
      <c r="B1999" s="84" t="s">
        <v>59</v>
      </c>
      <c r="C1999" s="3">
        <v>0</v>
      </c>
      <c r="D1999" s="20">
        <v>0</v>
      </c>
      <c r="E1999" s="3">
        <v>0</v>
      </c>
      <c r="F1999" s="3">
        <v>0</v>
      </c>
      <c r="G1999" s="20">
        <v>0</v>
      </c>
      <c r="H1999" s="3">
        <v>0</v>
      </c>
      <c r="I1999" s="3"/>
      <c r="J1999" s="20"/>
      <c r="K1999" s="3"/>
      <c r="L1999" s="88" t="s">
        <v>60</v>
      </c>
    </row>
    <row r="2000" spans="2:12" ht="15" thickBot="1">
      <c r="B2000" s="84" t="s">
        <v>61</v>
      </c>
      <c r="C2000" s="3"/>
      <c r="D2000" s="20"/>
      <c r="E2000" s="3"/>
      <c r="F2000" s="3"/>
      <c r="G2000" s="20"/>
      <c r="H2000" s="3"/>
      <c r="I2000" s="3"/>
      <c r="J2000" s="20"/>
      <c r="K2000" s="3"/>
      <c r="L2000" s="88" t="s">
        <v>62</v>
      </c>
    </row>
    <row r="2001" spans="2:12" ht="15" thickBot="1">
      <c r="B2001" s="84" t="s">
        <v>63</v>
      </c>
      <c r="C2001" s="3">
        <v>9.4220000000000006</v>
      </c>
      <c r="D2001" s="20">
        <v>2395</v>
      </c>
      <c r="E2001" s="3">
        <v>31.58</v>
      </c>
      <c r="F2001" s="3">
        <v>9.4309999999999992</v>
      </c>
      <c r="G2001" s="20">
        <v>2384.5</v>
      </c>
      <c r="H2001" s="3">
        <v>38.959000000000003</v>
      </c>
      <c r="I2001" s="3">
        <v>9.4909999999999997</v>
      </c>
      <c r="J2001" s="20"/>
      <c r="K2001" s="3">
        <v>43.084000000000003</v>
      </c>
      <c r="L2001" s="88" t="s">
        <v>64</v>
      </c>
    </row>
    <row r="2002" spans="2:12" ht="15" thickBot="1">
      <c r="B2002" s="84" t="s">
        <v>65</v>
      </c>
      <c r="C2002" s="3"/>
      <c r="D2002" s="20"/>
      <c r="E2002" s="3"/>
      <c r="F2002" s="3"/>
      <c r="G2002" s="20"/>
      <c r="H2002" s="3"/>
      <c r="I2002" s="3"/>
      <c r="J2002" s="20"/>
      <c r="K2002" s="3"/>
      <c r="L2002" s="88" t="s">
        <v>66</v>
      </c>
    </row>
    <row r="2003" spans="2:12" ht="15" thickBot="1">
      <c r="B2003" s="84" t="s">
        <v>67</v>
      </c>
      <c r="C2003" s="3">
        <v>0.75139958246346561</v>
      </c>
      <c r="D2003" s="20">
        <v>191</v>
      </c>
      <c r="E2003" s="3">
        <v>3</v>
      </c>
      <c r="F2003" s="3">
        <v>0.75938435730761156</v>
      </c>
      <c r="G2003" s="20">
        <v>192</v>
      </c>
      <c r="H2003" s="3">
        <v>3</v>
      </c>
      <c r="I2003" s="3">
        <v>0.46300000000000002</v>
      </c>
      <c r="J2003" s="20"/>
      <c r="K2003" s="3">
        <v>3.3490000000000002</v>
      </c>
      <c r="L2003" s="88" t="s">
        <v>68</v>
      </c>
    </row>
    <row r="2004" spans="2:12" ht="15" thickBot="1">
      <c r="B2004" s="84" t="s">
        <v>69</v>
      </c>
      <c r="C2004" s="3">
        <v>0.15</v>
      </c>
      <c r="D2004" s="20">
        <v>50</v>
      </c>
      <c r="E2004" s="3">
        <v>0.05</v>
      </c>
      <c r="F2004" s="3">
        <v>0.15</v>
      </c>
      <c r="G2004" s="20">
        <v>50</v>
      </c>
      <c r="H2004" s="3">
        <v>0.05</v>
      </c>
      <c r="I2004" s="3"/>
      <c r="J2004" s="20"/>
      <c r="K2004" s="3"/>
      <c r="L2004" s="88" t="s">
        <v>70</v>
      </c>
    </row>
    <row r="2005" spans="2:12" ht="15" thickBot="1">
      <c r="B2005" s="84" t="s">
        <v>71</v>
      </c>
      <c r="C2005" s="3">
        <v>0.47131299999999998</v>
      </c>
      <c r="D2005" s="20"/>
      <c r="E2005" s="3">
        <v>4.0999999999999996</v>
      </c>
      <c r="F2005" s="3">
        <v>0.47040000000000004</v>
      </c>
      <c r="G2005" s="20"/>
      <c r="H2005" s="3">
        <v>4.2119999999999997</v>
      </c>
      <c r="I2005" s="3">
        <v>0.67200000000000004</v>
      </c>
      <c r="J2005" s="20"/>
      <c r="K2005" s="3">
        <v>3.3</v>
      </c>
      <c r="L2005" s="88" t="s">
        <v>72</v>
      </c>
    </row>
    <row r="2006" spans="2:12" ht="15" thickBot="1">
      <c r="B2006" s="84" t="s">
        <v>73</v>
      </c>
      <c r="C2006" s="3">
        <v>6.0000000000000001E-3</v>
      </c>
      <c r="D2006" s="20"/>
      <c r="E2006" s="3">
        <v>1.7000000000000001E-2</v>
      </c>
      <c r="F2006" s="3">
        <v>6.0000000000000001E-3</v>
      </c>
      <c r="G2006" s="20"/>
      <c r="H2006" s="3">
        <v>1.7999999999999999E-2</v>
      </c>
      <c r="I2006" s="3">
        <v>6.0000000000000001E-3</v>
      </c>
      <c r="J2006" s="20"/>
      <c r="K2006" s="3">
        <v>0.02</v>
      </c>
      <c r="L2006" s="88" t="s">
        <v>74</v>
      </c>
    </row>
    <row r="2007" spans="2:12" ht="15" thickBot="1">
      <c r="B2007" s="84" t="s">
        <v>75</v>
      </c>
      <c r="C2007" s="3"/>
      <c r="D2007" s="20"/>
      <c r="E2007" s="3"/>
      <c r="F2007" s="3"/>
      <c r="G2007" s="20"/>
      <c r="H2007" s="3"/>
      <c r="I2007" s="3"/>
      <c r="J2007" s="20"/>
      <c r="K2007" s="3"/>
      <c r="L2007" s="88" t="s">
        <v>76</v>
      </c>
    </row>
    <row r="2008" spans="2:12" ht="15" thickBot="1">
      <c r="B2008" s="84" t="s">
        <v>77</v>
      </c>
      <c r="C2008" s="3">
        <v>1.0232422116723798</v>
      </c>
      <c r="D2008" s="20"/>
      <c r="E2008" s="3">
        <v>4.3945936066653699</v>
      </c>
      <c r="F2008" s="3">
        <v>0.13636999999999999</v>
      </c>
      <c r="G2008" s="20"/>
      <c r="H2008" s="3">
        <v>3.1075222928161303</v>
      </c>
      <c r="I2008" s="3">
        <v>0.13636999999999999</v>
      </c>
      <c r="J2008" s="20"/>
      <c r="K2008" s="3">
        <v>3.1075222928161303</v>
      </c>
      <c r="L2008" s="88" t="s">
        <v>78</v>
      </c>
    </row>
    <row r="2009" spans="2:12" ht="15" thickBot="1">
      <c r="B2009" s="84" t="s">
        <v>79</v>
      </c>
      <c r="C2009" s="3">
        <v>2.94</v>
      </c>
      <c r="D2009" s="20"/>
      <c r="E2009" s="3">
        <v>10.646000000000001</v>
      </c>
      <c r="F2009" s="3">
        <v>2.9580000000000002</v>
      </c>
      <c r="G2009" s="20"/>
      <c r="H2009" s="3">
        <v>10.856999999999999</v>
      </c>
      <c r="I2009" s="3">
        <v>3.274</v>
      </c>
      <c r="J2009" s="20"/>
      <c r="K2009" s="3">
        <v>12.192</v>
      </c>
      <c r="L2009" s="88" t="s">
        <v>80</v>
      </c>
    </row>
    <row r="2010" spans="2:12" ht="15" thickBot="1">
      <c r="B2010" s="84" t="s">
        <v>81</v>
      </c>
      <c r="C2010" s="3">
        <v>27.869520000000001</v>
      </c>
      <c r="D2010" s="20"/>
      <c r="E2010" s="3">
        <v>172.47399999999999</v>
      </c>
      <c r="F2010" s="3">
        <v>27.767879999999998</v>
      </c>
      <c r="G2010" s="20"/>
      <c r="H2010" s="3">
        <v>183.79400000000001</v>
      </c>
      <c r="I2010" s="3">
        <v>27.80904</v>
      </c>
      <c r="J2010" s="20"/>
      <c r="K2010" s="3">
        <v>194.202</v>
      </c>
      <c r="L2010" s="88" t="s">
        <v>82</v>
      </c>
    </row>
    <row r="2011" spans="2:12" ht="15" thickBot="1">
      <c r="B2011" s="84" t="s">
        <v>83</v>
      </c>
      <c r="C2011" s="3">
        <v>55.26</v>
      </c>
      <c r="D2011" s="20"/>
      <c r="E2011" s="3">
        <v>150.11099999999999</v>
      </c>
      <c r="F2011" s="3">
        <v>58.305999999999997</v>
      </c>
      <c r="G2011" s="20"/>
      <c r="H2011" s="3">
        <v>59.881</v>
      </c>
      <c r="I2011" s="3">
        <v>60.533000000000001</v>
      </c>
      <c r="J2011" s="20"/>
      <c r="K2011" s="3">
        <v>137.934</v>
      </c>
      <c r="L2011" s="88" t="s">
        <v>84</v>
      </c>
    </row>
    <row r="2012" spans="2:12" ht="15" thickBot="1">
      <c r="B2012" s="84" t="s">
        <v>85</v>
      </c>
      <c r="C2012" s="3"/>
      <c r="D2012" s="20"/>
      <c r="E2012" s="3"/>
      <c r="F2012" s="3"/>
      <c r="G2012" s="20"/>
      <c r="H2012" s="3"/>
      <c r="I2012" s="3"/>
      <c r="J2012" s="20"/>
      <c r="K2012" s="3"/>
      <c r="L2012" s="89" t="s">
        <v>86</v>
      </c>
    </row>
    <row r="2013" spans="2:12" ht="15" thickBot="1">
      <c r="B2013" s="85" t="s">
        <v>87</v>
      </c>
      <c r="C2013" s="3">
        <v>0.46200000000000002</v>
      </c>
      <c r="D2013" s="20"/>
      <c r="E2013" s="3">
        <v>5.3259999999999996</v>
      </c>
      <c r="F2013" s="3">
        <v>0.47199999999999998</v>
      </c>
      <c r="G2013" s="20"/>
      <c r="H2013" s="3">
        <v>5.625</v>
      </c>
      <c r="I2013" s="3">
        <v>0.51400000000000001</v>
      </c>
      <c r="J2013" s="20"/>
      <c r="K2013" s="3">
        <v>5.367</v>
      </c>
      <c r="L2013" s="92" t="s">
        <v>88</v>
      </c>
    </row>
    <row r="2014" spans="2:12" ht="16.5" thickBot="1">
      <c r="B2014" s="86" t="s">
        <v>383</v>
      </c>
      <c r="C2014" s="90">
        <v>155.09397479413582</v>
      </c>
      <c r="D2014" s="90" t="s">
        <v>19</v>
      </c>
      <c r="E2014" s="90">
        <v>552.26142785666536</v>
      </c>
      <c r="F2014" s="90">
        <v>151.97775426747907</v>
      </c>
      <c r="G2014" s="90" t="s">
        <v>19</v>
      </c>
      <c r="H2014" s="90">
        <v>454.20436099999995</v>
      </c>
      <c r="I2014" s="90">
        <f>SUM(I1992:I2013)</f>
        <v>159.51847243421736</v>
      </c>
      <c r="J2014" s="90"/>
      <c r="K2014" s="90">
        <f>SUM(K1992:K2013)</f>
        <v>555.20157884231537</v>
      </c>
      <c r="L2014" s="86" t="s">
        <v>385</v>
      </c>
    </row>
    <row r="2015" spans="2:12" ht="16.5" thickBot="1">
      <c r="B2015" s="86" t="s">
        <v>384</v>
      </c>
      <c r="C2015" s="90">
        <v>313.464</v>
      </c>
      <c r="D2015" s="90"/>
      <c r="E2015" s="90">
        <v>1171.3399999999999</v>
      </c>
      <c r="F2015" s="90">
        <v>311.33699999999999</v>
      </c>
      <c r="G2015" s="90"/>
      <c r="H2015" s="90">
        <v>1081.405</v>
      </c>
      <c r="I2015" s="90">
        <v>315.52999999999997</v>
      </c>
      <c r="J2015" s="90"/>
      <c r="K2015" s="90">
        <v>1152.799</v>
      </c>
      <c r="L2015" s="86" t="s">
        <v>382</v>
      </c>
    </row>
    <row r="2020" spans="2:12">
      <c r="B2020" s="59" t="s">
        <v>237</v>
      </c>
      <c r="L2020" s="59" t="s">
        <v>238</v>
      </c>
    </row>
    <row r="2021" spans="2:12">
      <c r="B2021" s="59" t="s">
        <v>306</v>
      </c>
      <c r="L2021" s="59" t="s">
        <v>372</v>
      </c>
    </row>
    <row r="2022" spans="2:12" ht="15" thickBot="1">
      <c r="B2022" s="59" t="s">
        <v>280</v>
      </c>
      <c r="L2022" s="59" t="s">
        <v>281</v>
      </c>
    </row>
    <row r="2023" spans="2:12" ht="15" thickBot="1">
      <c r="B2023" s="120" t="s">
        <v>43</v>
      </c>
      <c r="C2023" s="105">
        <v>2015</v>
      </c>
      <c r="D2023" s="106"/>
      <c r="E2023" s="107"/>
      <c r="F2023" s="105">
        <v>2016</v>
      </c>
      <c r="G2023" s="106"/>
      <c r="H2023" s="107"/>
      <c r="I2023" s="105">
        <v>2017</v>
      </c>
      <c r="J2023" s="106"/>
      <c r="K2023" s="107"/>
      <c r="L2023" s="108" t="s">
        <v>44</v>
      </c>
    </row>
    <row r="2024" spans="2:12">
      <c r="B2024" s="121"/>
      <c r="C2024" s="79" t="s">
        <v>282</v>
      </c>
      <c r="D2024" s="79" t="s">
        <v>283</v>
      </c>
      <c r="E2024" s="79" t="s">
        <v>10</v>
      </c>
      <c r="F2024" s="79" t="s">
        <v>282</v>
      </c>
      <c r="G2024" s="79" t="s">
        <v>283</v>
      </c>
      <c r="H2024" s="80" t="s">
        <v>10</v>
      </c>
      <c r="I2024" s="79" t="s">
        <v>282</v>
      </c>
      <c r="J2024" s="79" t="s">
        <v>283</v>
      </c>
      <c r="K2024" s="80" t="s">
        <v>10</v>
      </c>
      <c r="L2024" s="109"/>
    </row>
    <row r="2025" spans="2:12" ht="29.25" thickBot="1">
      <c r="B2025" s="122"/>
      <c r="C2025" s="93" t="s">
        <v>11</v>
      </c>
      <c r="D2025" s="94" t="s">
        <v>430</v>
      </c>
      <c r="E2025" s="95" t="s">
        <v>429</v>
      </c>
      <c r="F2025" s="93" t="s">
        <v>11</v>
      </c>
      <c r="G2025" s="94" t="s">
        <v>430</v>
      </c>
      <c r="H2025" s="95" t="s">
        <v>429</v>
      </c>
      <c r="I2025" s="93" t="s">
        <v>11</v>
      </c>
      <c r="J2025" s="94" t="s">
        <v>430</v>
      </c>
      <c r="K2025" s="95" t="s">
        <v>429</v>
      </c>
      <c r="L2025" s="110"/>
    </row>
    <row r="2026" spans="2:12" ht="15" thickBot="1">
      <c r="B2026" s="83" t="s">
        <v>45</v>
      </c>
      <c r="C2026" s="1">
        <v>0.2591</v>
      </c>
      <c r="D2026" s="5">
        <v>74</v>
      </c>
      <c r="E2026" s="1">
        <v>4.9649999999999999</v>
      </c>
      <c r="F2026" s="1">
        <v>0.28050000000000003</v>
      </c>
      <c r="G2026" s="5">
        <v>64.421999999999997</v>
      </c>
      <c r="H2026" s="1">
        <v>4.87</v>
      </c>
      <c r="I2026" s="1">
        <v>0.29453000000000001</v>
      </c>
      <c r="J2026" s="5">
        <v>67.643000000000001</v>
      </c>
      <c r="K2026" s="1">
        <v>5.1135000000000002</v>
      </c>
      <c r="L2026" s="87" t="s">
        <v>46</v>
      </c>
    </row>
    <row r="2027" spans="2:12" ht="15" thickBot="1">
      <c r="B2027" s="84" t="s">
        <v>47</v>
      </c>
      <c r="C2027" s="3"/>
      <c r="D2027" s="20"/>
      <c r="E2027" s="3"/>
      <c r="F2027" s="3"/>
      <c r="G2027" s="20"/>
      <c r="H2027" s="3"/>
      <c r="I2027" s="3">
        <v>8.0260777040319323E-2</v>
      </c>
      <c r="J2027" s="20"/>
      <c r="K2027" s="3">
        <v>0.46609506965737685</v>
      </c>
      <c r="L2027" s="88" t="s">
        <v>48</v>
      </c>
    </row>
    <row r="2028" spans="2:12" ht="15" thickBot="1">
      <c r="B2028" s="84" t="s">
        <v>49</v>
      </c>
      <c r="C2028" s="3"/>
      <c r="D2028" s="20"/>
      <c r="E2028" s="3"/>
      <c r="F2028" s="3"/>
      <c r="G2028" s="20"/>
      <c r="H2028" s="3"/>
      <c r="I2028" s="3"/>
      <c r="J2028" s="20"/>
      <c r="K2028" s="3"/>
      <c r="L2028" s="88" t="s">
        <v>50</v>
      </c>
    </row>
    <row r="2029" spans="2:12" ht="15" thickBot="1">
      <c r="B2029" s="84" t="s">
        <v>51</v>
      </c>
      <c r="C2029" s="3">
        <v>8.86</v>
      </c>
      <c r="D2029" s="20"/>
      <c r="E2029" s="3">
        <v>78</v>
      </c>
      <c r="F2029" s="3">
        <v>8.86</v>
      </c>
      <c r="G2029" s="20"/>
      <c r="H2029" s="3">
        <v>78</v>
      </c>
      <c r="I2029" s="3">
        <v>8.86</v>
      </c>
      <c r="J2029" s="20"/>
      <c r="K2029" s="3">
        <v>78</v>
      </c>
      <c r="L2029" s="88" t="s">
        <v>52</v>
      </c>
    </row>
    <row r="2030" spans="2:12" ht="15" thickBot="1">
      <c r="B2030" s="84" t="s">
        <v>53</v>
      </c>
      <c r="C2030" s="3">
        <v>9.4388400000000008</v>
      </c>
      <c r="D2030" s="20"/>
      <c r="E2030" s="3">
        <v>81.389966999999999</v>
      </c>
      <c r="F2030" s="3">
        <v>9.5594699999999992</v>
      </c>
      <c r="G2030" s="20"/>
      <c r="H2030" s="3">
        <v>83.541388999999995</v>
      </c>
      <c r="I2030" s="3">
        <v>9.1855200000000004</v>
      </c>
      <c r="J2030" s="20"/>
      <c r="K2030" s="3">
        <v>84.867625000000004</v>
      </c>
      <c r="L2030" s="88" t="s">
        <v>54</v>
      </c>
    </row>
    <row r="2031" spans="2:12" ht="15" thickBot="1">
      <c r="B2031" s="84" t="s">
        <v>55</v>
      </c>
      <c r="C2031" s="3"/>
      <c r="D2031" s="20"/>
      <c r="E2031" s="3"/>
      <c r="F2031" s="3"/>
      <c r="G2031" s="20"/>
      <c r="H2031" s="3"/>
      <c r="I2031" s="3"/>
      <c r="J2031" s="20"/>
      <c r="K2031" s="3"/>
      <c r="L2031" s="88" t="s">
        <v>56</v>
      </c>
    </row>
    <row r="2032" spans="2:12" ht="15" thickBot="1">
      <c r="B2032" s="84" t="s">
        <v>57</v>
      </c>
      <c r="C2032" s="3"/>
      <c r="D2032" s="20"/>
      <c r="E2032" s="3"/>
      <c r="F2032" s="3"/>
      <c r="G2032" s="20"/>
      <c r="H2032" s="3"/>
      <c r="I2032" s="3"/>
      <c r="J2032" s="20"/>
      <c r="K2032" s="3"/>
      <c r="L2032" s="88" t="s">
        <v>58</v>
      </c>
    </row>
    <row r="2033" spans="2:12" ht="15" thickBot="1">
      <c r="B2033" s="84" t="s">
        <v>59</v>
      </c>
      <c r="C2033" s="3">
        <v>1.2257</v>
      </c>
      <c r="D2033" s="20">
        <v>864</v>
      </c>
      <c r="E2033" s="3">
        <v>57.969729729729728</v>
      </c>
      <c r="F2033" s="3">
        <v>1.2257</v>
      </c>
      <c r="G2033" s="20">
        <v>864</v>
      </c>
      <c r="H2033" s="3">
        <v>65.314333612740995</v>
      </c>
      <c r="I2033" s="3">
        <v>1.2257</v>
      </c>
      <c r="J2033" s="20">
        <v>864</v>
      </c>
      <c r="K2033" s="3">
        <v>65.314333612740995</v>
      </c>
      <c r="L2033" s="88" t="s">
        <v>60</v>
      </c>
    </row>
    <row r="2034" spans="2:12" ht="15" thickBot="1">
      <c r="B2034" s="84" t="s">
        <v>61</v>
      </c>
      <c r="C2034" s="3"/>
      <c r="D2034" s="20"/>
      <c r="E2034" s="3"/>
      <c r="F2034" s="3"/>
      <c r="G2034" s="20"/>
      <c r="H2034" s="3"/>
      <c r="I2034" s="3"/>
      <c r="J2034" s="20"/>
      <c r="K2034" s="3"/>
      <c r="L2034" s="88" t="s">
        <v>62</v>
      </c>
    </row>
    <row r="2035" spans="2:12" ht="15" thickBot="1">
      <c r="B2035" s="84" t="s">
        <v>63</v>
      </c>
      <c r="C2035" s="3">
        <v>5.41</v>
      </c>
      <c r="D2035" s="20">
        <v>2796.6</v>
      </c>
      <c r="E2035" s="3">
        <v>67.018000000000001</v>
      </c>
      <c r="F2035" s="3">
        <v>5.452</v>
      </c>
      <c r="G2035" s="20">
        <v>2822.4</v>
      </c>
      <c r="H2035" s="3">
        <v>69.820999999999998</v>
      </c>
      <c r="I2035" s="3">
        <v>5.452</v>
      </c>
      <c r="J2035" s="20">
        <v>2822.4</v>
      </c>
      <c r="K2035" s="3">
        <v>69.820999999999998</v>
      </c>
      <c r="L2035" s="88" t="s">
        <v>64</v>
      </c>
    </row>
    <row r="2036" spans="2:12" ht="15" thickBot="1">
      <c r="B2036" s="84" t="s">
        <v>65</v>
      </c>
      <c r="C2036" s="3"/>
      <c r="D2036" s="20"/>
      <c r="E2036" s="3"/>
      <c r="F2036" s="3"/>
      <c r="G2036" s="20"/>
      <c r="H2036" s="3"/>
      <c r="I2036" s="3"/>
      <c r="J2036" s="20"/>
      <c r="K2036" s="3"/>
      <c r="L2036" s="88" t="s">
        <v>66</v>
      </c>
    </row>
    <row r="2037" spans="2:12" ht="15" thickBot="1">
      <c r="B2037" s="84" t="s">
        <v>67</v>
      </c>
      <c r="C2037" s="3">
        <v>7.347200171636989</v>
      </c>
      <c r="D2037" s="20">
        <v>3798</v>
      </c>
      <c r="E2037" s="3">
        <v>99</v>
      </c>
      <c r="F2037" s="3">
        <v>7.3153075396825402</v>
      </c>
      <c r="G2037" s="20">
        <v>3787</v>
      </c>
      <c r="H2037" s="3">
        <v>101</v>
      </c>
      <c r="I2037" s="3">
        <v>5.9660000000000002</v>
      </c>
      <c r="J2037" s="20"/>
      <c r="K2037" s="3">
        <v>82.37</v>
      </c>
      <c r="L2037" s="88" t="s">
        <v>68</v>
      </c>
    </row>
    <row r="2038" spans="2:12" ht="15" thickBot="1">
      <c r="B2038" s="84" t="s">
        <v>69</v>
      </c>
      <c r="C2038" s="3">
        <v>7.0000000000000001E-3</v>
      </c>
      <c r="D2038" s="20">
        <v>10</v>
      </c>
      <c r="E2038" s="3">
        <v>0.04</v>
      </c>
      <c r="F2038" s="3">
        <v>7.0000000000000001E-3</v>
      </c>
      <c r="G2038" s="20">
        <v>10</v>
      </c>
      <c r="H2038" s="3">
        <v>0.04</v>
      </c>
      <c r="I2038" s="3">
        <v>7.0000000000000001E-3</v>
      </c>
      <c r="J2038" s="20">
        <v>10</v>
      </c>
      <c r="K2038" s="3">
        <v>0.04</v>
      </c>
      <c r="L2038" s="88" t="s">
        <v>70</v>
      </c>
    </row>
    <row r="2039" spans="2:12" ht="15" thickBot="1">
      <c r="B2039" s="84" t="s">
        <v>71</v>
      </c>
      <c r="C2039" s="3">
        <v>5.0377000000000005E-2</v>
      </c>
      <c r="D2039" s="20"/>
      <c r="E2039" s="3">
        <v>0.377</v>
      </c>
      <c r="F2039" s="3">
        <v>5.0999999999999997E-2</v>
      </c>
      <c r="G2039" s="20"/>
      <c r="H2039" s="3">
        <v>0.42899999999999999</v>
      </c>
      <c r="I2039" s="3">
        <v>5.0999999999999997E-2</v>
      </c>
      <c r="J2039" s="20"/>
      <c r="K2039" s="3">
        <v>0.42899999999999999</v>
      </c>
      <c r="L2039" s="88" t="s">
        <v>72</v>
      </c>
    </row>
    <row r="2040" spans="2:12" ht="15" thickBot="1">
      <c r="B2040" s="84" t="s">
        <v>73</v>
      </c>
      <c r="C2040" s="3"/>
      <c r="D2040" s="20"/>
      <c r="E2040" s="3"/>
      <c r="F2040" s="3">
        <v>1.2999999999999999E-2</v>
      </c>
      <c r="G2040" s="20">
        <v>5.2990000000000004</v>
      </c>
      <c r="H2040" s="3">
        <v>2.9000000000000001E-2</v>
      </c>
      <c r="I2040" s="3">
        <v>8.0000000000000002E-3</v>
      </c>
      <c r="J2040" s="20">
        <v>3.58</v>
      </c>
      <c r="K2040" s="3">
        <v>1.7000000000000001E-2</v>
      </c>
      <c r="L2040" s="88" t="s">
        <v>74</v>
      </c>
    </row>
    <row r="2041" spans="2:12" ht="15" thickBot="1">
      <c r="B2041" s="84" t="s">
        <v>75</v>
      </c>
      <c r="C2041" s="3"/>
      <c r="D2041" s="20"/>
      <c r="E2041" s="3"/>
      <c r="F2041" s="3"/>
      <c r="G2041" s="20"/>
      <c r="H2041" s="3"/>
      <c r="I2041" s="3"/>
      <c r="J2041" s="20"/>
      <c r="K2041" s="3"/>
      <c r="L2041" s="88" t="s">
        <v>76</v>
      </c>
    </row>
    <row r="2042" spans="2:12" ht="15" thickBot="1">
      <c r="B2042" s="84" t="s">
        <v>77</v>
      </c>
      <c r="C2042" s="3">
        <v>0.37030115698737026</v>
      </c>
      <c r="D2042" s="20"/>
      <c r="E2042" s="3">
        <v>3.8838283889095013</v>
      </c>
      <c r="F2042" s="3">
        <v>0.28986000000000001</v>
      </c>
      <c r="G2042" s="20"/>
      <c r="H2042" s="3">
        <v>6.5816615977493695</v>
      </c>
      <c r="I2042" s="3">
        <v>0.28986000000000001</v>
      </c>
      <c r="J2042" s="20"/>
      <c r="K2042" s="3">
        <v>6.5816615977493695</v>
      </c>
      <c r="L2042" s="88" t="s">
        <v>78</v>
      </c>
    </row>
    <row r="2043" spans="2:12" ht="15" thickBot="1">
      <c r="B2043" s="84" t="s">
        <v>79</v>
      </c>
      <c r="C2043" s="3"/>
      <c r="D2043" s="20"/>
      <c r="E2043" s="3"/>
      <c r="F2043" s="3"/>
      <c r="G2043" s="20"/>
      <c r="H2043" s="3"/>
      <c r="I2043" s="3"/>
      <c r="J2043" s="20"/>
      <c r="K2043" s="3"/>
      <c r="L2043" s="88" t="s">
        <v>80</v>
      </c>
    </row>
    <row r="2044" spans="2:12" ht="15" thickBot="1">
      <c r="B2044" s="84" t="s">
        <v>81</v>
      </c>
      <c r="C2044" s="3">
        <v>11.354699999999999</v>
      </c>
      <c r="D2044" s="20"/>
      <c r="E2044" s="3">
        <v>219.66300000000001</v>
      </c>
      <c r="F2044" s="3">
        <v>13.857899999999999</v>
      </c>
      <c r="G2044" s="20"/>
      <c r="H2044" s="3">
        <v>269.07</v>
      </c>
      <c r="I2044" s="3">
        <v>20.244420000000002</v>
      </c>
      <c r="J2044" s="20"/>
      <c r="K2044" s="3">
        <v>380.80200000000002</v>
      </c>
      <c r="L2044" s="88" t="s">
        <v>82</v>
      </c>
    </row>
    <row r="2045" spans="2:12" ht="15" thickBot="1">
      <c r="B2045" s="84" t="s">
        <v>83</v>
      </c>
      <c r="C2045" s="3"/>
      <c r="D2045" s="20"/>
      <c r="E2045" s="3"/>
      <c r="F2045" s="3"/>
      <c r="G2045" s="20"/>
      <c r="H2045" s="3"/>
      <c r="I2045" s="3"/>
      <c r="J2045" s="20"/>
      <c r="K2045" s="3"/>
      <c r="L2045" s="88" t="s">
        <v>84</v>
      </c>
    </row>
    <row r="2046" spans="2:12" ht="15" thickBot="1">
      <c r="B2046" s="84" t="s">
        <v>85</v>
      </c>
      <c r="C2046" s="3"/>
      <c r="D2046" s="20"/>
      <c r="E2046" s="3"/>
      <c r="F2046" s="3"/>
      <c r="G2046" s="20"/>
      <c r="H2046" s="3"/>
      <c r="I2046" s="3"/>
      <c r="J2046" s="20"/>
      <c r="K2046" s="3"/>
      <c r="L2046" s="89" t="s">
        <v>86</v>
      </c>
    </row>
    <row r="2047" spans="2:12" ht="15" thickBot="1">
      <c r="B2047" s="85" t="s">
        <v>87</v>
      </c>
      <c r="C2047" s="3"/>
      <c r="D2047" s="20"/>
      <c r="E2047" s="3"/>
      <c r="F2047" s="3"/>
      <c r="G2047" s="20"/>
      <c r="H2047" s="3"/>
      <c r="I2047" s="3"/>
      <c r="J2047" s="20"/>
      <c r="K2047" s="3"/>
      <c r="L2047" s="92" t="s">
        <v>88</v>
      </c>
    </row>
    <row r="2048" spans="2:12" ht="16.5" thickBot="1">
      <c r="B2048" s="86" t="s">
        <v>383</v>
      </c>
      <c r="C2048" s="90">
        <f>SUM(C2026:C2047)</f>
        <v>44.323218328624364</v>
      </c>
      <c r="D2048" s="90" t="s">
        <v>19</v>
      </c>
      <c r="E2048" s="90">
        <f>SUM(E2026:E2047)</f>
        <v>612.30652511863923</v>
      </c>
      <c r="F2048" s="90">
        <f>SUM(F2026:F2047)</f>
        <v>46.911737539682541</v>
      </c>
      <c r="G2048" s="90" t="s">
        <v>19</v>
      </c>
      <c r="H2048" s="90">
        <f>SUM(H2026:H2047)</f>
        <v>678.69638421049035</v>
      </c>
      <c r="I2048" s="90">
        <f>SUM(I2026:I2047)</f>
        <v>51.664290777040321</v>
      </c>
      <c r="J2048" s="90"/>
      <c r="K2048" s="90">
        <f>SUM(K2026:K2047)</f>
        <v>773.8222152801477</v>
      </c>
      <c r="L2048" s="86" t="s">
        <v>385</v>
      </c>
    </row>
    <row r="2049" spans="2:12" ht="16.5" thickBot="1">
      <c r="B2049" s="86" t="s">
        <v>384</v>
      </c>
      <c r="C2049" s="90"/>
      <c r="D2049" s="90"/>
      <c r="E2049" s="90"/>
      <c r="F2049" s="90"/>
      <c r="G2049" s="90"/>
      <c r="H2049" s="90"/>
      <c r="I2049" s="90"/>
      <c r="J2049" s="90"/>
      <c r="K2049" s="90"/>
      <c r="L2049" s="86" t="s">
        <v>382</v>
      </c>
    </row>
    <row r="2054" spans="2:12">
      <c r="B2054" s="59" t="s">
        <v>240</v>
      </c>
      <c r="L2054" s="59" t="s">
        <v>241</v>
      </c>
    </row>
    <row r="2055" spans="2:12">
      <c r="B2055" s="59" t="s">
        <v>307</v>
      </c>
      <c r="L2055" s="59" t="s">
        <v>308</v>
      </c>
    </row>
    <row r="2056" spans="2:12" ht="15" thickBot="1">
      <c r="B2056" s="59" t="s">
        <v>280</v>
      </c>
      <c r="L2056" s="59" t="s">
        <v>281</v>
      </c>
    </row>
    <row r="2057" spans="2:12" ht="15" thickBot="1">
      <c r="B2057" s="120" t="s">
        <v>43</v>
      </c>
      <c r="C2057" s="105">
        <v>2015</v>
      </c>
      <c r="D2057" s="106"/>
      <c r="E2057" s="107"/>
      <c r="F2057" s="105">
        <v>2016</v>
      </c>
      <c r="G2057" s="106"/>
      <c r="H2057" s="107"/>
      <c r="I2057" s="105">
        <v>2017</v>
      </c>
      <c r="J2057" s="106"/>
      <c r="K2057" s="107"/>
      <c r="L2057" s="108" t="s">
        <v>44</v>
      </c>
    </row>
    <row r="2058" spans="2:12">
      <c r="B2058" s="121"/>
      <c r="C2058" s="79" t="s">
        <v>282</v>
      </c>
      <c r="D2058" s="79" t="s">
        <v>283</v>
      </c>
      <c r="E2058" s="79" t="s">
        <v>10</v>
      </c>
      <c r="F2058" s="79" t="s">
        <v>282</v>
      </c>
      <c r="G2058" s="79" t="s">
        <v>283</v>
      </c>
      <c r="H2058" s="80" t="s">
        <v>10</v>
      </c>
      <c r="I2058" s="79" t="s">
        <v>282</v>
      </c>
      <c r="J2058" s="79" t="s">
        <v>283</v>
      </c>
      <c r="K2058" s="80" t="s">
        <v>10</v>
      </c>
      <c r="L2058" s="109"/>
    </row>
    <row r="2059" spans="2:12" ht="29.25" thickBot="1">
      <c r="B2059" s="122"/>
      <c r="C2059" s="93" t="s">
        <v>11</v>
      </c>
      <c r="D2059" s="94" t="s">
        <v>430</v>
      </c>
      <c r="E2059" s="95" t="s">
        <v>429</v>
      </c>
      <c r="F2059" s="93" t="s">
        <v>11</v>
      </c>
      <c r="G2059" s="94" t="s">
        <v>430</v>
      </c>
      <c r="H2059" s="95" t="s">
        <v>429</v>
      </c>
      <c r="I2059" s="93" t="s">
        <v>11</v>
      </c>
      <c r="J2059" s="94" t="s">
        <v>430</v>
      </c>
      <c r="K2059" s="95" t="s">
        <v>429</v>
      </c>
      <c r="L2059" s="110"/>
    </row>
    <row r="2060" spans="2:12" ht="15" thickBot="1">
      <c r="B2060" s="83" t="s">
        <v>45</v>
      </c>
      <c r="C2060" s="1">
        <v>3.8307000000000002</v>
      </c>
      <c r="D2060" s="5">
        <v>2524.5340000000001</v>
      </c>
      <c r="E2060" s="1">
        <v>62.265000000000001</v>
      </c>
      <c r="F2060" s="1">
        <v>3.8884999999999996</v>
      </c>
      <c r="G2060" s="5">
        <v>2431.3560000000002</v>
      </c>
      <c r="H2060" s="1">
        <v>62.328000000000003</v>
      </c>
      <c r="I2060" s="1">
        <v>4.0829000000000004</v>
      </c>
      <c r="J2060" s="5">
        <v>2552.924</v>
      </c>
      <c r="K2060" s="1">
        <v>65.444000000000003</v>
      </c>
      <c r="L2060" s="87" t="s">
        <v>46</v>
      </c>
    </row>
    <row r="2061" spans="2:12" ht="15" thickBot="1">
      <c r="B2061" s="84" t="s">
        <v>47</v>
      </c>
      <c r="C2061" s="3">
        <v>2.5000000000000001E-2</v>
      </c>
      <c r="D2061" s="20"/>
      <c r="E2061" s="3">
        <v>6.0999999999999999E-2</v>
      </c>
      <c r="F2061" s="3">
        <v>2.4E-2</v>
      </c>
      <c r="G2061" s="20"/>
      <c r="H2061" s="3">
        <v>0.06</v>
      </c>
      <c r="I2061" s="3">
        <v>1.0999999999999999E-2</v>
      </c>
      <c r="J2061" s="20"/>
      <c r="K2061" s="3">
        <v>0.03</v>
      </c>
      <c r="L2061" s="88" t="s">
        <v>48</v>
      </c>
    </row>
    <row r="2062" spans="2:12" ht="15" thickBot="1">
      <c r="B2062" s="84" t="s">
        <v>49</v>
      </c>
      <c r="C2062" s="3"/>
      <c r="D2062" s="20"/>
      <c r="E2062" s="3"/>
      <c r="F2062" s="3"/>
      <c r="G2062" s="20"/>
      <c r="H2062" s="3"/>
      <c r="I2062" s="3">
        <v>5.1999999999999998E-2</v>
      </c>
      <c r="J2062" s="20"/>
      <c r="K2062" s="3">
        <v>0.14899999999999999</v>
      </c>
      <c r="L2062" s="88" t="s">
        <v>50</v>
      </c>
    </row>
    <row r="2063" spans="2:12" ht="15" thickBot="1">
      <c r="B2063" s="84" t="s">
        <v>51</v>
      </c>
      <c r="C2063" s="3">
        <v>22.06</v>
      </c>
      <c r="D2063" s="20"/>
      <c r="E2063" s="3">
        <v>183.8</v>
      </c>
      <c r="F2063" s="3">
        <v>10.906962750716332</v>
      </c>
      <c r="G2063" s="20"/>
      <c r="H2063" s="3">
        <v>164.5</v>
      </c>
      <c r="I2063" s="3">
        <v>21.463000000000001</v>
      </c>
      <c r="J2063" s="20"/>
      <c r="K2063" s="3">
        <v>152</v>
      </c>
      <c r="L2063" s="88" t="s">
        <v>52</v>
      </c>
    </row>
    <row r="2064" spans="2:12" ht="15" thickBot="1">
      <c r="B2064" s="84" t="s">
        <v>53</v>
      </c>
      <c r="C2064" s="3">
        <v>16.107980000000001</v>
      </c>
      <c r="D2064" s="20"/>
      <c r="E2064" s="3">
        <v>568.06900525527999</v>
      </c>
      <c r="F2064" s="3">
        <v>65.845309999999998</v>
      </c>
      <c r="G2064" s="20"/>
      <c r="H2064" s="3">
        <v>571.35145699999998</v>
      </c>
      <c r="I2064" s="3">
        <v>64.481590000000011</v>
      </c>
      <c r="J2064" s="20"/>
      <c r="K2064" s="3">
        <v>566.57899999999995</v>
      </c>
      <c r="L2064" s="88" t="s">
        <v>54</v>
      </c>
    </row>
    <row r="2065" spans="2:12" ht="15" thickBot="1">
      <c r="B2065" s="84" t="s">
        <v>55</v>
      </c>
      <c r="C2065" s="3"/>
      <c r="D2065" s="20"/>
      <c r="E2065" s="3"/>
      <c r="F2065" s="3"/>
      <c r="G2065" s="20"/>
      <c r="H2065" s="3"/>
      <c r="I2065" s="3"/>
      <c r="J2065" s="20"/>
      <c r="K2065" s="3"/>
      <c r="L2065" s="88" t="s">
        <v>56</v>
      </c>
    </row>
    <row r="2066" spans="2:12" ht="15" thickBot="1">
      <c r="B2066" s="84" t="s">
        <v>57</v>
      </c>
      <c r="C2066" s="3"/>
      <c r="D2066" s="20"/>
      <c r="E2066" s="3"/>
      <c r="F2066" s="3"/>
      <c r="G2066" s="20"/>
      <c r="H2066" s="3"/>
      <c r="I2066" s="3"/>
      <c r="J2066" s="20"/>
      <c r="K2066" s="3"/>
      <c r="L2066" s="88" t="s">
        <v>58</v>
      </c>
    </row>
    <row r="2067" spans="2:12" ht="15" thickBot="1">
      <c r="B2067" s="84" t="s">
        <v>59</v>
      </c>
      <c r="C2067" s="3">
        <v>5.7889999999999997</v>
      </c>
      <c r="D2067" s="20"/>
      <c r="E2067" s="3">
        <v>64.185000000000002</v>
      </c>
      <c r="F2067" s="3">
        <v>8.2629999999999999</v>
      </c>
      <c r="G2067" s="20"/>
      <c r="H2067" s="3">
        <v>89.789000000000001</v>
      </c>
      <c r="I2067" s="3">
        <v>3.7850000000000001</v>
      </c>
      <c r="J2067" s="20"/>
      <c r="K2067" s="3">
        <v>44.505000000000003</v>
      </c>
      <c r="L2067" s="88" t="s">
        <v>60</v>
      </c>
    </row>
    <row r="2068" spans="2:12" ht="15" thickBot="1">
      <c r="B2068" s="84" t="s">
        <v>61</v>
      </c>
      <c r="C2068" s="3"/>
      <c r="D2068" s="20"/>
      <c r="E2068" s="3"/>
      <c r="F2068" s="3"/>
      <c r="G2068" s="20"/>
      <c r="H2068" s="3"/>
      <c r="I2068" s="3"/>
      <c r="J2068" s="20"/>
      <c r="K2068" s="3"/>
      <c r="L2068" s="88" t="s">
        <v>62</v>
      </c>
    </row>
    <row r="2069" spans="2:12" ht="15" thickBot="1">
      <c r="B2069" s="84" t="s">
        <v>63</v>
      </c>
      <c r="C2069" s="3">
        <v>47.274999999999999</v>
      </c>
      <c r="D2069" s="20">
        <v>26680.5</v>
      </c>
      <c r="E2069" s="3">
        <v>181.68199999999999</v>
      </c>
      <c r="F2069" s="3">
        <v>46.987000000000002</v>
      </c>
      <c r="G2069" s="20">
        <v>25126.6</v>
      </c>
      <c r="H2069" s="3">
        <v>212.834</v>
      </c>
      <c r="I2069" s="3">
        <v>41.862000000000002</v>
      </c>
      <c r="J2069" s="20"/>
      <c r="K2069" s="3">
        <v>259.08300000000003</v>
      </c>
      <c r="L2069" s="88" t="s">
        <v>64</v>
      </c>
    </row>
    <row r="2070" spans="2:12" ht="15" thickBot="1">
      <c r="B2070" s="84" t="s">
        <v>65</v>
      </c>
      <c r="C2070" s="3"/>
      <c r="D2070" s="20"/>
      <c r="E2070" s="3"/>
      <c r="F2070" s="3"/>
      <c r="G2070" s="20"/>
      <c r="H2070" s="3"/>
      <c r="I2070" s="3"/>
      <c r="J2070" s="20"/>
      <c r="K2070" s="3"/>
      <c r="L2070" s="88" t="s">
        <v>66</v>
      </c>
    </row>
    <row r="2071" spans="2:12" ht="15" thickBot="1">
      <c r="B2071" s="84" t="s">
        <v>67</v>
      </c>
      <c r="C2071" s="3">
        <v>6.1945390828507705</v>
      </c>
      <c r="D2071" s="20">
        <v>3496</v>
      </c>
      <c r="E2071" s="3">
        <v>94</v>
      </c>
      <c r="F2071" s="3">
        <v>6.5936562049779921</v>
      </c>
      <c r="G2071" s="20">
        <v>3526</v>
      </c>
      <c r="H2071" s="3">
        <v>94</v>
      </c>
      <c r="I2071" s="3">
        <v>5.4740000000000002</v>
      </c>
      <c r="J2071" s="20"/>
      <c r="K2071" s="3">
        <v>99.444000000000003</v>
      </c>
      <c r="L2071" s="88" t="s">
        <v>68</v>
      </c>
    </row>
    <row r="2072" spans="2:12" ht="15" thickBot="1">
      <c r="B2072" s="84" t="s">
        <v>69</v>
      </c>
      <c r="C2072" s="3">
        <v>0.05</v>
      </c>
      <c r="D2072" s="20">
        <v>40</v>
      </c>
      <c r="E2072" s="3">
        <v>0.1</v>
      </c>
      <c r="F2072" s="3">
        <v>0.05</v>
      </c>
      <c r="G2072" s="20">
        <v>40</v>
      </c>
      <c r="H2072" s="3">
        <v>0.1</v>
      </c>
      <c r="I2072" s="3"/>
      <c r="J2072" s="20"/>
      <c r="K2072" s="3"/>
      <c r="L2072" s="88" t="s">
        <v>70</v>
      </c>
    </row>
    <row r="2073" spans="2:12" ht="15" thickBot="1">
      <c r="B2073" s="84" t="s">
        <v>71</v>
      </c>
      <c r="C2073" s="3">
        <v>3.6552069999999999</v>
      </c>
      <c r="D2073" s="20"/>
      <c r="E2073" s="3">
        <v>37.558999999999997</v>
      </c>
      <c r="F2073" s="3">
        <v>3.8178000000000001</v>
      </c>
      <c r="G2073" s="20"/>
      <c r="H2073" s="3">
        <v>39.906999999999996</v>
      </c>
      <c r="I2073" s="3">
        <v>5.0810000000000004</v>
      </c>
      <c r="J2073" s="20"/>
      <c r="K2073" s="3">
        <v>39.124000000000002</v>
      </c>
      <c r="L2073" s="88" t="s">
        <v>72</v>
      </c>
    </row>
    <row r="2074" spans="2:12" ht="15" thickBot="1">
      <c r="B2074" s="84" t="s">
        <v>73</v>
      </c>
      <c r="C2074" s="3">
        <v>1E-3</v>
      </c>
      <c r="D2074" s="20"/>
      <c r="E2074" s="3">
        <v>2E-3</v>
      </c>
      <c r="F2074" s="3">
        <v>1E-3</v>
      </c>
      <c r="G2074" s="20"/>
      <c r="H2074" s="3">
        <v>5.0000000000000001E-3</v>
      </c>
      <c r="I2074" s="3">
        <v>3.0000000000000001E-3</v>
      </c>
      <c r="J2074" s="20"/>
      <c r="K2074" s="3">
        <v>8.0000000000000002E-3</v>
      </c>
      <c r="L2074" s="88" t="s">
        <v>74</v>
      </c>
    </row>
    <row r="2075" spans="2:12" ht="15" thickBot="1">
      <c r="B2075" s="84" t="s">
        <v>75</v>
      </c>
      <c r="C2075" s="3">
        <v>1.2E-2</v>
      </c>
      <c r="D2075" s="20"/>
      <c r="E2075" s="3">
        <v>0.11700000000000001</v>
      </c>
      <c r="F2075" s="3">
        <v>1.4E-2</v>
      </c>
      <c r="G2075" s="20"/>
      <c r="H2075" s="3">
        <v>0.11899999999999999</v>
      </c>
      <c r="I2075" s="3">
        <v>0.01</v>
      </c>
      <c r="J2075" s="20"/>
      <c r="K2075" s="3">
        <v>0.14399999999999999</v>
      </c>
      <c r="L2075" s="88" t="s">
        <v>76</v>
      </c>
    </row>
    <row r="2076" spans="2:12" ht="15" thickBot="1">
      <c r="B2076" s="84" t="s">
        <v>77</v>
      </c>
      <c r="C2076" s="3">
        <v>9.978965458978605</v>
      </c>
      <c r="D2076" s="20"/>
      <c r="E2076" s="3">
        <v>164.46204477378154</v>
      </c>
      <c r="F2076" s="3">
        <v>11.495394999999998</v>
      </c>
      <c r="G2076" s="20"/>
      <c r="H2076" s="3">
        <v>106.85044281061349</v>
      </c>
      <c r="I2076" s="3">
        <v>8.4930000000000003</v>
      </c>
      <c r="J2076" s="20"/>
      <c r="K2076" s="3">
        <v>74.14</v>
      </c>
      <c r="L2076" s="88" t="s">
        <v>78</v>
      </c>
    </row>
    <row r="2077" spans="2:12" ht="15" thickBot="1">
      <c r="B2077" s="84" t="s">
        <v>79</v>
      </c>
      <c r="C2077" s="3">
        <v>8.266</v>
      </c>
      <c r="D2077" s="20"/>
      <c r="E2077" s="3">
        <v>32.780999999999999</v>
      </c>
      <c r="F2077" s="3">
        <v>8.27</v>
      </c>
      <c r="G2077" s="20"/>
      <c r="H2077" s="3">
        <v>32.686</v>
      </c>
      <c r="I2077" s="3">
        <v>8.1859999999999999</v>
      </c>
      <c r="J2077" s="20"/>
      <c r="K2077" s="3">
        <v>32.097000000000001</v>
      </c>
      <c r="L2077" s="88" t="s">
        <v>80</v>
      </c>
    </row>
    <row r="2078" spans="2:12" ht="15" thickBot="1">
      <c r="B2078" s="84" t="s">
        <v>81</v>
      </c>
      <c r="C2078" s="3">
        <v>74.895660000000007</v>
      </c>
      <c r="D2078" s="20"/>
      <c r="E2078" s="3">
        <v>1686.7059999999999</v>
      </c>
      <c r="F2078" s="3">
        <v>77.386679999999998</v>
      </c>
      <c r="G2078" s="20"/>
      <c r="H2078" s="3">
        <v>1691.194</v>
      </c>
      <c r="I2078" s="3">
        <v>74.334000000000003</v>
      </c>
      <c r="J2078" s="20"/>
      <c r="K2078" s="3">
        <v>1659.3130000000001</v>
      </c>
      <c r="L2078" s="88" t="s">
        <v>82</v>
      </c>
    </row>
    <row r="2079" spans="2:12" ht="15" thickBot="1">
      <c r="B2079" s="84" t="s">
        <v>83</v>
      </c>
      <c r="C2079" s="3">
        <v>44.551000000000002</v>
      </c>
      <c r="D2079" s="20"/>
      <c r="E2079" s="3">
        <v>418.36700000000002</v>
      </c>
      <c r="F2079" s="3">
        <v>46.005000000000003</v>
      </c>
      <c r="G2079" s="20"/>
      <c r="H2079" s="3">
        <v>364.86599999999999</v>
      </c>
      <c r="I2079" s="3">
        <v>42.832999999999998</v>
      </c>
      <c r="J2079" s="20"/>
      <c r="K2079" s="3">
        <v>378.12799999999999</v>
      </c>
      <c r="L2079" s="88" t="s">
        <v>84</v>
      </c>
    </row>
    <row r="2080" spans="2:12" ht="15" thickBot="1">
      <c r="B2080" s="84" t="s">
        <v>85</v>
      </c>
      <c r="C2080" s="3"/>
      <c r="D2080" s="20"/>
      <c r="E2080" s="3"/>
      <c r="F2080" s="3"/>
      <c r="G2080" s="20"/>
      <c r="H2080" s="3"/>
      <c r="I2080" s="3"/>
      <c r="J2080" s="20"/>
      <c r="K2080" s="3"/>
      <c r="L2080" s="89" t="s">
        <v>86</v>
      </c>
    </row>
    <row r="2081" spans="2:12" ht="15" thickBot="1">
      <c r="B2081" s="85" t="s">
        <v>87</v>
      </c>
      <c r="C2081" s="3">
        <v>13.018000000000001</v>
      </c>
      <c r="D2081" s="20"/>
      <c r="E2081" s="3">
        <v>152.08199999999999</v>
      </c>
      <c r="F2081" s="3">
        <v>8.2819999999999894</v>
      </c>
      <c r="G2081" s="20"/>
      <c r="H2081" s="3">
        <v>96.753965586111406</v>
      </c>
      <c r="I2081" s="3">
        <v>11.807</v>
      </c>
      <c r="J2081" s="20"/>
      <c r="K2081" s="3">
        <v>135.357</v>
      </c>
      <c r="L2081" s="92" t="s">
        <v>88</v>
      </c>
    </row>
    <row r="2082" spans="2:12" ht="16.5" thickBot="1">
      <c r="B2082" s="86" t="s">
        <v>383</v>
      </c>
      <c r="C2082" s="90">
        <v>255.71005154182942</v>
      </c>
      <c r="D2082" s="90" t="s">
        <v>19</v>
      </c>
      <c r="E2082" s="90">
        <v>3646.2380500290615</v>
      </c>
      <c r="F2082" s="90">
        <v>299.0729089556944</v>
      </c>
      <c r="G2082" s="90" t="s">
        <v>19</v>
      </c>
      <c r="H2082" s="90">
        <v>3451.1554569999994</v>
      </c>
      <c r="I2082" s="90">
        <f>SUM(I2060:I2081)</f>
        <v>291.95848999999998</v>
      </c>
      <c r="J2082" s="90"/>
      <c r="K2082" s="90">
        <f>SUM(K2060:K2081)</f>
        <v>3505.5450000000005</v>
      </c>
      <c r="L2082" s="86" t="s">
        <v>385</v>
      </c>
    </row>
    <row r="2083" spans="2:12" ht="16.5" thickBot="1">
      <c r="B2083" s="86" t="s">
        <v>384</v>
      </c>
      <c r="C2083" s="90">
        <v>7092.2380000000003</v>
      </c>
      <c r="D2083" s="90"/>
      <c r="E2083" s="90">
        <v>76326.721000000005</v>
      </c>
      <c r="F2083" s="90">
        <v>6990.2190000000001</v>
      </c>
      <c r="G2083" s="90"/>
      <c r="H2083" s="90">
        <v>74992.047000000006</v>
      </c>
      <c r="I2083" s="90">
        <v>6931.3530000000001</v>
      </c>
      <c r="J2083" s="90"/>
      <c r="K2083" s="90">
        <v>74276.582999999999</v>
      </c>
      <c r="L2083" s="86" t="s">
        <v>382</v>
      </c>
    </row>
    <row r="2085" spans="2:12">
      <c r="C2085" s="64"/>
      <c r="D2085" s="64"/>
      <c r="E2085" s="64"/>
      <c r="F2085" s="64"/>
      <c r="G2085" s="64"/>
      <c r="H2085" s="64"/>
      <c r="I2085" s="64"/>
      <c r="J2085" s="64"/>
      <c r="K2085" s="64"/>
    </row>
    <row r="2086" spans="2:12">
      <c r="F2086" s="64"/>
    </row>
    <row r="2087" spans="2:12">
      <c r="B2087" s="59" t="s">
        <v>243</v>
      </c>
      <c r="L2087" s="59" t="s">
        <v>244</v>
      </c>
    </row>
    <row r="2088" spans="2:12">
      <c r="B2088" s="59" t="s">
        <v>309</v>
      </c>
      <c r="L2088" s="59" t="s">
        <v>402</v>
      </c>
    </row>
    <row r="2089" spans="2:12" ht="15" thickBot="1">
      <c r="B2089" s="59" t="s">
        <v>280</v>
      </c>
      <c r="L2089" s="59" t="s">
        <v>281</v>
      </c>
    </row>
    <row r="2090" spans="2:12" ht="15" thickBot="1">
      <c r="B2090" s="120" t="s">
        <v>43</v>
      </c>
      <c r="C2090" s="105">
        <v>2015</v>
      </c>
      <c r="D2090" s="106"/>
      <c r="E2090" s="107"/>
      <c r="F2090" s="105">
        <v>2016</v>
      </c>
      <c r="G2090" s="106"/>
      <c r="H2090" s="107"/>
      <c r="I2090" s="105">
        <v>2017</v>
      </c>
      <c r="J2090" s="106"/>
      <c r="K2090" s="107"/>
      <c r="L2090" s="108" t="s">
        <v>44</v>
      </c>
    </row>
    <row r="2091" spans="2:12">
      <c r="B2091" s="121"/>
      <c r="C2091" s="79" t="s">
        <v>282</v>
      </c>
      <c r="D2091" s="79" t="s">
        <v>283</v>
      </c>
      <c r="E2091" s="79" t="s">
        <v>10</v>
      </c>
      <c r="F2091" s="79" t="s">
        <v>282</v>
      </c>
      <c r="G2091" s="79" t="s">
        <v>283</v>
      </c>
      <c r="H2091" s="80" t="s">
        <v>10</v>
      </c>
      <c r="I2091" s="79" t="s">
        <v>282</v>
      </c>
      <c r="J2091" s="79" t="s">
        <v>283</v>
      </c>
      <c r="K2091" s="80" t="s">
        <v>10</v>
      </c>
      <c r="L2091" s="109"/>
    </row>
    <row r="2092" spans="2:12" ht="29.25" thickBot="1">
      <c r="B2092" s="122"/>
      <c r="C2092" s="93" t="s">
        <v>11</v>
      </c>
      <c r="D2092" s="94" t="s">
        <v>430</v>
      </c>
      <c r="E2092" s="95" t="s">
        <v>429</v>
      </c>
      <c r="F2092" s="93" t="s">
        <v>11</v>
      </c>
      <c r="G2092" s="94" t="s">
        <v>430</v>
      </c>
      <c r="H2092" s="95" t="s">
        <v>429</v>
      </c>
      <c r="I2092" s="93" t="s">
        <v>11</v>
      </c>
      <c r="J2092" s="94" t="s">
        <v>430</v>
      </c>
      <c r="K2092" s="95" t="s">
        <v>429</v>
      </c>
      <c r="L2092" s="110"/>
    </row>
    <row r="2093" spans="2:12" ht="15" thickBot="1">
      <c r="B2093" s="83" t="s">
        <v>45</v>
      </c>
      <c r="C2093" s="1">
        <v>1.7</v>
      </c>
      <c r="D2093" s="5">
        <v>0.32</v>
      </c>
      <c r="E2093" s="1">
        <v>1.6E-2</v>
      </c>
      <c r="F2093" s="1">
        <v>1.7</v>
      </c>
      <c r="G2093" s="5">
        <v>0.32</v>
      </c>
      <c r="H2093" s="1">
        <v>1.6E-2</v>
      </c>
      <c r="I2093" s="1">
        <v>1.7849999999999999</v>
      </c>
      <c r="J2093" s="5">
        <v>0.33600000000000002</v>
      </c>
      <c r="K2093" s="1">
        <v>1.6799999999999999E-2</v>
      </c>
      <c r="L2093" s="87" t="s">
        <v>46</v>
      </c>
    </row>
    <row r="2094" spans="2:12" ht="15" thickBot="1">
      <c r="B2094" s="84" t="s">
        <v>47</v>
      </c>
      <c r="C2094" s="3">
        <v>0.501</v>
      </c>
      <c r="D2094" s="20"/>
      <c r="E2094" s="3">
        <v>7.15</v>
      </c>
      <c r="F2094" s="3">
        <v>0.48099999999999998</v>
      </c>
      <c r="G2094" s="20"/>
      <c r="H2094" s="3">
        <v>6.9969999999999999</v>
      </c>
      <c r="I2094" s="3">
        <v>1.1487458849276169</v>
      </c>
      <c r="J2094" s="20"/>
      <c r="K2094" s="3">
        <v>17.3</v>
      </c>
      <c r="L2094" s="88" t="s">
        <v>48</v>
      </c>
    </row>
    <row r="2095" spans="2:12" ht="15" thickBot="1">
      <c r="B2095" s="84" t="s">
        <v>49</v>
      </c>
      <c r="C2095" s="3"/>
      <c r="D2095" s="20"/>
      <c r="E2095" s="3"/>
      <c r="F2095" s="3"/>
      <c r="G2095" s="20"/>
      <c r="H2095" s="3"/>
      <c r="I2095" s="3"/>
      <c r="J2095" s="20"/>
      <c r="K2095" s="3"/>
      <c r="L2095" s="88" t="s">
        <v>50</v>
      </c>
    </row>
    <row r="2096" spans="2:12" ht="15" thickBot="1">
      <c r="B2096" s="84" t="s">
        <v>51</v>
      </c>
      <c r="C2096" s="3"/>
      <c r="D2096" s="20"/>
      <c r="E2096" s="3"/>
      <c r="F2096" s="3"/>
      <c r="G2096" s="20"/>
      <c r="H2096" s="3"/>
      <c r="I2096" s="3"/>
      <c r="J2096" s="20"/>
      <c r="K2096" s="3"/>
      <c r="L2096" s="88" t="s">
        <v>52</v>
      </c>
    </row>
    <row r="2097" spans="2:12" ht="15" thickBot="1">
      <c r="B2097" s="84" t="s">
        <v>53</v>
      </c>
      <c r="C2097" s="3"/>
      <c r="D2097" s="20"/>
      <c r="E2097" s="3"/>
      <c r="F2097" s="3"/>
      <c r="G2097" s="20"/>
      <c r="H2097" s="3"/>
      <c r="I2097" s="3"/>
      <c r="J2097" s="20"/>
      <c r="K2097" s="3"/>
      <c r="L2097" s="88" t="s">
        <v>54</v>
      </c>
    </row>
    <row r="2098" spans="2:12" ht="15" thickBot="1">
      <c r="B2098" s="84" t="s">
        <v>55</v>
      </c>
      <c r="C2098" s="3"/>
      <c r="D2098" s="20"/>
      <c r="E2098" s="3"/>
      <c r="F2098" s="3"/>
      <c r="G2098" s="20"/>
      <c r="H2098" s="3"/>
      <c r="I2098" s="3"/>
      <c r="J2098" s="20"/>
      <c r="K2098" s="3"/>
      <c r="L2098" s="88" t="s">
        <v>56</v>
      </c>
    </row>
    <row r="2099" spans="2:12" ht="15" thickBot="1">
      <c r="B2099" s="84" t="s">
        <v>57</v>
      </c>
      <c r="C2099" s="3">
        <v>4.0500419580419576E-2</v>
      </c>
      <c r="D2099" s="20"/>
      <c r="E2099" s="3">
        <v>0.57799999999999996</v>
      </c>
      <c r="F2099" s="3">
        <v>4.0008860940403027E-2</v>
      </c>
      <c r="G2099" s="20"/>
      <c r="H2099" s="3">
        <v>0.58199999999999996</v>
      </c>
      <c r="I2099" s="3">
        <v>0.05</v>
      </c>
      <c r="J2099" s="20"/>
      <c r="K2099" s="3">
        <v>0.59199999999999997</v>
      </c>
      <c r="L2099" s="88" t="s">
        <v>58</v>
      </c>
    </row>
    <row r="2100" spans="2:12" ht="15" thickBot="1">
      <c r="B2100" s="84" t="s">
        <v>59</v>
      </c>
      <c r="C2100" s="3"/>
      <c r="D2100" s="20"/>
      <c r="E2100" s="3"/>
      <c r="F2100" s="3"/>
      <c r="G2100" s="20"/>
      <c r="H2100" s="3"/>
      <c r="I2100" s="3"/>
      <c r="J2100" s="20"/>
      <c r="K2100" s="3"/>
      <c r="L2100" s="88" t="s">
        <v>60</v>
      </c>
    </row>
    <row r="2101" spans="2:12" ht="15" thickBot="1">
      <c r="B2101" s="84" t="s">
        <v>61</v>
      </c>
      <c r="C2101" s="3">
        <v>30.744</v>
      </c>
      <c r="D2101" s="20"/>
      <c r="E2101" s="3">
        <v>941.7</v>
      </c>
      <c r="F2101" s="3">
        <v>31.415999999999997</v>
      </c>
      <c r="G2101" s="20"/>
      <c r="H2101" s="3">
        <v>641.70000000000005</v>
      </c>
      <c r="I2101" s="3">
        <v>31.478831999999997</v>
      </c>
      <c r="J2101" s="20"/>
      <c r="K2101" s="3">
        <v>643.62509999999997</v>
      </c>
      <c r="L2101" s="88" t="s">
        <v>62</v>
      </c>
    </row>
    <row r="2102" spans="2:12" ht="15" thickBot="1">
      <c r="B2102" s="84" t="s">
        <v>63</v>
      </c>
      <c r="C2102" s="3"/>
      <c r="D2102" s="20"/>
      <c r="E2102" s="3"/>
      <c r="F2102" s="3"/>
      <c r="G2102" s="20"/>
      <c r="H2102" s="3"/>
      <c r="I2102" s="3"/>
      <c r="J2102" s="20"/>
      <c r="K2102" s="3"/>
      <c r="L2102" s="88" t="s">
        <v>64</v>
      </c>
    </row>
    <row r="2103" spans="2:12" ht="15" thickBot="1">
      <c r="B2103" s="84" t="s">
        <v>65</v>
      </c>
      <c r="C2103" s="3">
        <v>0.318</v>
      </c>
      <c r="D2103" s="20"/>
      <c r="E2103" s="3">
        <v>1.044</v>
      </c>
      <c r="F2103" s="3">
        <v>0.376</v>
      </c>
      <c r="G2103" s="20"/>
      <c r="H2103" s="3">
        <v>1.083</v>
      </c>
      <c r="I2103" s="3">
        <v>0.29799999999999999</v>
      </c>
      <c r="J2103" s="20"/>
      <c r="K2103" s="3">
        <v>1.093</v>
      </c>
      <c r="L2103" s="88" t="s">
        <v>66</v>
      </c>
    </row>
    <row r="2104" spans="2:12" ht="15" thickBot="1">
      <c r="B2104" s="84" t="s">
        <v>67</v>
      </c>
      <c r="C2104" s="3"/>
      <c r="D2104" s="20"/>
      <c r="E2104" s="3"/>
      <c r="F2104" s="3"/>
      <c r="G2104" s="20"/>
      <c r="H2104" s="3"/>
      <c r="I2104" s="3"/>
      <c r="J2104" s="20"/>
      <c r="K2104" s="3"/>
      <c r="L2104" s="88" t="s">
        <v>68</v>
      </c>
    </row>
    <row r="2105" spans="2:12" ht="15" thickBot="1">
      <c r="B2105" s="84" t="s">
        <v>69</v>
      </c>
      <c r="C2105" s="3">
        <v>1.49</v>
      </c>
      <c r="D2105" s="20">
        <v>440</v>
      </c>
      <c r="E2105" s="3">
        <v>15.67</v>
      </c>
      <c r="F2105" s="3">
        <v>1.49</v>
      </c>
      <c r="G2105" s="20">
        <v>440</v>
      </c>
      <c r="H2105" s="3">
        <v>15.67</v>
      </c>
      <c r="I2105" s="3">
        <v>1.5049999999999999</v>
      </c>
      <c r="J2105" s="20"/>
      <c r="K2105" s="3">
        <v>15.923999999999999</v>
      </c>
      <c r="L2105" s="88" t="s">
        <v>70</v>
      </c>
    </row>
    <row r="2106" spans="2:12" ht="15" thickBot="1">
      <c r="B2106" s="84" t="s">
        <v>71</v>
      </c>
      <c r="C2106" s="3">
        <v>0.153</v>
      </c>
      <c r="D2106" s="20"/>
      <c r="E2106" s="3">
        <v>1.696</v>
      </c>
      <c r="F2106" s="3">
        <v>0.16500000000000001</v>
      </c>
      <c r="G2106" s="20"/>
      <c r="H2106" s="3">
        <v>1.6719999999999999</v>
      </c>
      <c r="I2106" s="3">
        <v>0.17799999999999999</v>
      </c>
      <c r="J2106" s="20"/>
      <c r="K2106" s="3">
        <v>1.462</v>
      </c>
      <c r="L2106" s="88" t="s">
        <v>72</v>
      </c>
    </row>
    <row r="2107" spans="2:12" ht="15" thickBot="1">
      <c r="B2107" s="84" t="s">
        <v>73</v>
      </c>
      <c r="C2107" s="3"/>
      <c r="D2107" s="20"/>
      <c r="E2107" s="3"/>
      <c r="F2107" s="3"/>
      <c r="G2107" s="20"/>
      <c r="H2107" s="3"/>
      <c r="I2107" s="3"/>
      <c r="J2107" s="20"/>
      <c r="K2107" s="3"/>
      <c r="L2107" s="88" t="s">
        <v>74</v>
      </c>
    </row>
    <row r="2108" spans="2:12" ht="15" thickBot="1">
      <c r="B2108" s="84" t="s">
        <v>75</v>
      </c>
      <c r="C2108" s="3"/>
      <c r="D2108" s="20"/>
      <c r="E2108" s="3"/>
      <c r="F2108" s="3"/>
      <c r="G2108" s="20"/>
      <c r="H2108" s="3"/>
      <c r="I2108" s="3"/>
      <c r="J2108" s="20"/>
      <c r="K2108" s="3"/>
      <c r="L2108" s="88" t="s">
        <v>76</v>
      </c>
    </row>
    <row r="2109" spans="2:12" ht="15" thickBot="1">
      <c r="B2109" s="84" t="s">
        <v>77</v>
      </c>
      <c r="C2109" s="3"/>
      <c r="D2109" s="20"/>
      <c r="E2109" s="3"/>
      <c r="F2109" s="3">
        <v>1.7999999999999999E-2</v>
      </c>
      <c r="G2109" s="20"/>
      <c r="H2109" s="3">
        <v>0.37465143523849997</v>
      </c>
      <c r="I2109" s="3">
        <v>1.7999999999999999E-2</v>
      </c>
      <c r="J2109" s="20"/>
      <c r="K2109" s="3">
        <v>0.37465143523849997</v>
      </c>
      <c r="L2109" s="88" t="s">
        <v>78</v>
      </c>
    </row>
    <row r="2110" spans="2:12" ht="15" thickBot="1">
      <c r="B2110" s="84" t="s">
        <v>79</v>
      </c>
      <c r="C2110" s="3"/>
      <c r="D2110" s="20"/>
      <c r="E2110" s="3"/>
      <c r="F2110" s="3"/>
      <c r="G2110" s="20"/>
      <c r="H2110" s="3"/>
      <c r="I2110" s="3"/>
      <c r="J2110" s="20"/>
      <c r="K2110" s="3"/>
      <c r="L2110" s="88" t="s">
        <v>80</v>
      </c>
    </row>
    <row r="2111" spans="2:12" ht="15" thickBot="1">
      <c r="B2111" s="84" t="s">
        <v>81</v>
      </c>
      <c r="C2111" s="3">
        <v>89.153399999999991</v>
      </c>
      <c r="D2111" s="20"/>
      <c r="E2111" s="3">
        <v>880.875</v>
      </c>
      <c r="F2111" s="3">
        <v>98.27328</v>
      </c>
      <c r="G2111" s="20"/>
      <c r="H2111" s="3">
        <v>961.43100000000004</v>
      </c>
      <c r="I2111" s="3">
        <v>109.77200000000001</v>
      </c>
      <c r="J2111" s="20"/>
      <c r="K2111" s="3">
        <v>1056.2249999999999</v>
      </c>
      <c r="L2111" s="88" t="s">
        <v>82</v>
      </c>
    </row>
    <row r="2112" spans="2:12" ht="15" thickBot="1">
      <c r="B2112" s="84" t="s">
        <v>83</v>
      </c>
      <c r="C2112" s="3">
        <v>3.0000000000000001E-3</v>
      </c>
      <c r="D2112" s="20"/>
      <c r="E2112" s="3">
        <v>1.6E-2</v>
      </c>
      <c r="F2112" s="3">
        <v>3.0000000000000001E-3</v>
      </c>
      <c r="G2112" s="20"/>
      <c r="H2112" s="3">
        <v>1.6E-2</v>
      </c>
      <c r="I2112" s="3">
        <v>2E-3</v>
      </c>
      <c r="J2112" s="20"/>
      <c r="K2112" s="3">
        <v>1.7000000000000001E-2</v>
      </c>
      <c r="L2112" s="88" t="s">
        <v>84</v>
      </c>
    </row>
    <row r="2113" spans="2:12" ht="15" thickBot="1">
      <c r="B2113" s="84" t="s">
        <v>85</v>
      </c>
      <c r="C2113" s="3"/>
      <c r="D2113" s="20"/>
      <c r="E2113" s="3"/>
      <c r="F2113" s="3"/>
      <c r="G2113" s="20"/>
      <c r="H2113" s="3"/>
      <c r="I2113" s="3"/>
      <c r="J2113" s="20"/>
      <c r="K2113" s="3"/>
      <c r="L2113" s="89" t="s">
        <v>86</v>
      </c>
    </row>
    <row r="2114" spans="2:12" ht="15" thickBot="1">
      <c r="B2114" s="85" t="s">
        <v>87</v>
      </c>
      <c r="C2114" s="3">
        <v>25.933</v>
      </c>
      <c r="D2114" s="20"/>
      <c r="E2114" s="3">
        <v>389.32</v>
      </c>
      <c r="F2114" s="3">
        <v>23.507000000000001</v>
      </c>
      <c r="G2114" s="20"/>
      <c r="H2114" s="3">
        <v>267.91199999999998</v>
      </c>
      <c r="I2114" s="3">
        <v>25.056999999999999</v>
      </c>
      <c r="J2114" s="20"/>
      <c r="K2114" s="3">
        <v>284.28300000000002</v>
      </c>
      <c r="L2114" s="92" t="s">
        <v>88</v>
      </c>
    </row>
    <row r="2115" spans="2:12" ht="16.5" thickBot="1">
      <c r="B2115" s="86" t="s">
        <v>383</v>
      </c>
      <c r="C2115" s="90">
        <v>163.44590041958037</v>
      </c>
      <c r="D2115" s="90" t="s">
        <v>19</v>
      </c>
      <c r="E2115" s="90">
        <v>2238.0650000000001</v>
      </c>
      <c r="F2115" s="90">
        <v>173.06128886094038</v>
      </c>
      <c r="G2115" s="90" t="s">
        <v>19</v>
      </c>
      <c r="H2115" s="90">
        <v>2100.902</v>
      </c>
      <c r="I2115" s="90">
        <f>SUM(I2093:I2114)</f>
        <v>171.29257788492762</v>
      </c>
      <c r="J2115" s="90"/>
      <c r="K2115" s="90">
        <f>SUM(K2093:K2114)</f>
        <v>2020.9125514352386</v>
      </c>
      <c r="L2115" s="86" t="s">
        <v>385</v>
      </c>
    </row>
    <row r="2116" spans="2:12" ht="16.5" thickBot="1">
      <c r="B2116" s="86" t="s">
        <v>384</v>
      </c>
      <c r="C2116" s="90">
        <v>5450.4030000000002</v>
      </c>
      <c r="D2116" s="90"/>
      <c r="E2116" s="90">
        <v>48226.366999999998</v>
      </c>
      <c r="F2116" s="90">
        <v>5571.9809999999998</v>
      </c>
      <c r="G2116" s="90"/>
      <c r="H2116" s="90">
        <v>48440.364999999998</v>
      </c>
      <c r="I2116" s="90">
        <v>5681.31</v>
      </c>
      <c r="J2116" s="90"/>
      <c r="K2116" s="90">
        <v>50649.146999999997</v>
      </c>
      <c r="L2116" s="86" t="s">
        <v>382</v>
      </c>
    </row>
    <row r="2119" spans="2:12">
      <c r="H2119" s="64"/>
      <c r="K2119" s="64"/>
    </row>
    <row r="2120" spans="2:12">
      <c r="F2120" s="64"/>
      <c r="H2120" s="64"/>
    </row>
    <row r="2123" spans="2:12">
      <c r="B2123" s="59" t="s">
        <v>246</v>
      </c>
      <c r="L2123" s="59" t="s">
        <v>247</v>
      </c>
    </row>
    <row r="2124" spans="2:12">
      <c r="B2124" s="59" t="s">
        <v>310</v>
      </c>
      <c r="L2124" s="59" t="s">
        <v>403</v>
      </c>
    </row>
    <row r="2125" spans="2:12" ht="15" thickBot="1">
      <c r="B2125" s="59" t="s">
        <v>280</v>
      </c>
      <c r="L2125" s="59" t="s">
        <v>281</v>
      </c>
    </row>
    <row r="2126" spans="2:12" ht="15" thickBot="1">
      <c r="B2126" s="120" t="s">
        <v>43</v>
      </c>
      <c r="C2126" s="105">
        <v>2015</v>
      </c>
      <c r="D2126" s="106"/>
      <c r="E2126" s="107"/>
      <c r="F2126" s="105">
        <v>2016</v>
      </c>
      <c r="G2126" s="106"/>
      <c r="H2126" s="107"/>
      <c r="I2126" s="105">
        <v>2017</v>
      </c>
      <c r="J2126" s="106"/>
      <c r="K2126" s="107"/>
      <c r="L2126" s="108" t="s">
        <v>44</v>
      </c>
    </row>
    <row r="2127" spans="2:12">
      <c r="B2127" s="121"/>
      <c r="C2127" s="79" t="s">
        <v>282</v>
      </c>
      <c r="D2127" s="79" t="s">
        <v>283</v>
      </c>
      <c r="E2127" s="79" t="s">
        <v>10</v>
      </c>
      <c r="F2127" s="79" t="s">
        <v>282</v>
      </c>
      <c r="G2127" s="79" t="s">
        <v>283</v>
      </c>
      <c r="H2127" s="80" t="s">
        <v>10</v>
      </c>
      <c r="I2127" s="79" t="s">
        <v>282</v>
      </c>
      <c r="J2127" s="79" t="s">
        <v>283</v>
      </c>
      <c r="K2127" s="80" t="s">
        <v>10</v>
      </c>
      <c r="L2127" s="109"/>
    </row>
    <row r="2128" spans="2:12" ht="29.25" thickBot="1">
      <c r="B2128" s="122"/>
      <c r="C2128" s="93" t="s">
        <v>11</v>
      </c>
      <c r="D2128" s="94" t="s">
        <v>430</v>
      </c>
      <c r="E2128" s="95" t="s">
        <v>429</v>
      </c>
      <c r="F2128" s="93" t="s">
        <v>11</v>
      </c>
      <c r="G2128" s="94" t="s">
        <v>430</v>
      </c>
      <c r="H2128" s="95" t="s">
        <v>429</v>
      </c>
      <c r="I2128" s="93" t="s">
        <v>11</v>
      </c>
      <c r="J2128" s="94" t="s">
        <v>430</v>
      </c>
      <c r="K2128" s="95" t="s">
        <v>429</v>
      </c>
      <c r="L2128" s="110"/>
    </row>
    <row r="2129" spans="2:12" ht="15" thickBot="1">
      <c r="B2129" s="83" t="s">
        <v>45</v>
      </c>
      <c r="C2129" s="1">
        <v>1.0249700000000002</v>
      </c>
      <c r="D2129" s="5">
        <v>699.471</v>
      </c>
      <c r="E2129" s="1">
        <v>46.835000000000001</v>
      </c>
      <c r="F2129" s="1">
        <v>0.91700000000000004</v>
      </c>
      <c r="G2129" s="5">
        <v>584.71600000000001</v>
      </c>
      <c r="H2129" s="1">
        <v>40.996000000000002</v>
      </c>
      <c r="I2129" s="1">
        <v>0.96284999999999998</v>
      </c>
      <c r="J2129" s="5">
        <v>613.952</v>
      </c>
      <c r="K2129" s="1">
        <v>43.0458</v>
      </c>
      <c r="L2129" s="87" t="s">
        <v>46</v>
      </c>
    </row>
    <row r="2130" spans="2:12" ht="15" thickBot="1">
      <c r="B2130" s="84" t="s">
        <v>47</v>
      </c>
      <c r="C2130" s="3">
        <v>1.0999999999999999E-2</v>
      </c>
      <c r="D2130" s="20"/>
      <c r="E2130" s="3">
        <v>0.19700000000000001</v>
      </c>
      <c r="F2130" s="3">
        <v>1.0999999999999999E-2</v>
      </c>
      <c r="G2130" s="20"/>
      <c r="H2130" s="3">
        <v>0.19500000000000001</v>
      </c>
      <c r="I2130" s="3">
        <v>0.01</v>
      </c>
      <c r="J2130" s="20"/>
      <c r="K2130" s="3">
        <v>0.2</v>
      </c>
      <c r="L2130" s="88" t="s">
        <v>48</v>
      </c>
    </row>
    <row r="2131" spans="2:12" ht="15" thickBot="1">
      <c r="B2131" s="84" t="s">
        <v>49</v>
      </c>
      <c r="C2131" s="3">
        <v>1.0999999999999999E-2</v>
      </c>
      <c r="D2131" s="20"/>
      <c r="E2131" s="3">
        <v>0.19700000000000001</v>
      </c>
      <c r="F2131" s="3">
        <v>1.0999999999999999E-2</v>
      </c>
      <c r="G2131" s="20"/>
      <c r="H2131" s="3">
        <v>0.2</v>
      </c>
      <c r="I2131" s="3">
        <v>9.8000000000000004E-2</v>
      </c>
      <c r="J2131" s="20"/>
      <c r="K2131" s="3">
        <v>1.016</v>
      </c>
      <c r="L2131" s="88" t="s">
        <v>50</v>
      </c>
    </row>
    <row r="2132" spans="2:12" ht="15" thickBot="1">
      <c r="B2132" s="84" t="s">
        <v>51</v>
      </c>
      <c r="C2132" s="3"/>
      <c r="D2132" s="20"/>
      <c r="E2132" s="3"/>
      <c r="F2132" s="3"/>
      <c r="G2132" s="20"/>
      <c r="H2132" s="3"/>
      <c r="I2132" s="3"/>
      <c r="J2132" s="20"/>
      <c r="K2132" s="3"/>
      <c r="L2132" s="88" t="s">
        <v>52</v>
      </c>
    </row>
    <row r="2133" spans="2:12" ht="15" thickBot="1">
      <c r="B2133" s="84" t="s">
        <v>53</v>
      </c>
      <c r="C2133" s="3">
        <v>1.6E-2</v>
      </c>
      <c r="D2133" s="20"/>
      <c r="E2133" s="3">
        <v>0.42799999999999999</v>
      </c>
      <c r="F2133" s="3">
        <v>1.7999999999999999E-2</v>
      </c>
      <c r="G2133" s="20"/>
      <c r="H2133" s="3">
        <v>0.49299999999999999</v>
      </c>
      <c r="I2133" s="3">
        <v>0.01</v>
      </c>
      <c r="J2133" s="20"/>
      <c r="K2133" s="3">
        <v>0.221</v>
      </c>
      <c r="L2133" s="88" t="s">
        <v>54</v>
      </c>
    </row>
    <row r="2134" spans="2:12" ht="15" thickBot="1">
      <c r="B2134" s="84" t="s">
        <v>55</v>
      </c>
      <c r="C2134" s="3">
        <v>8.1890000000000001</v>
      </c>
      <c r="D2134" s="20"/>
      <c r="E2134" s="3">
        <v>46.904000000000003</v>
      </c>
      <c r="F2134" s="3">
        <v>7.7960000000000003</v>
      </c>
      <c r="G2134" s="20"/>
      <c r="H2134" s="3">
        <v>44.633000000000003</v>
      </c>
      <c r="I2134" s="3">
        <v>4.2069999999999999</v>
      </c>
      <c r="J2134" s="20"/>
      <c r="K2134" s="3">
        <v>24.260999999999999</v>
      </c>
      <c r="L2134" s="88" t="s">
        <v>56</v>
      </c>
    </row>
    <row r="2135" spans="2:12" ht="15" thickBot="1">
      <c r="B2135" s="84" t="s">
        <v>57</v>
      </c>
      <c r="C2135" s="3">
        <v>0.52377195974756952</v>
      </c>
      <c r="D2135" s="20"/>
      <c r="E2135" s="3">
        <v>3</v>
      </c>
      <c r="F2135" s="3">
        <v>0.52400690072367972</v>
      </c>
      <c r="G2135" s="20"/>
      <c r="H2135" s="3">
        <v>3</v>
      </c>
      <c r="I2135" s="3">
        <v>0.52400690072367972</v>
      </c>
      <c r="J2135" s="20"/>
      <c r="K2135" s="3">
        <v>3</v>
      </c>
      <c r="L2135" s="88" t="s">
        <v>58</v>
      </c>
    </row>
    <row r="2136" spans="2:12" ht="15" thickBot="1">
      <c r="B2136" s="84" t="s">
        <v>59</v>
      </c>
      <c r="C2136" s="3">
        <v>0.61570000000000003</v>
      </c>
      <c r="D2136" s="20">
        <v>468</v>
      </c>
      <c r="E2136" s="3">
        <v>31.336224089347521</v>
      </c>
      <c r="F2136" s="3">
        <v>0.61570000000000003</v>
      </c>
      <c r="G2136" s="20">
        <v>468</v>
      </c>
      <c r="H2136" s="3">
        <v>32.812729598642761</v>
      </c>
      <c r="I2136" s="3">
        <v>0.61570000000000003</v>
      </c>
      <c r="J2136" s="20">
        <v>468</v>
      </c>
      <c r="K2136" s="3">
        <v>32.812729598642761</v>
      </c>
      <c r="L2136" s="88" t="s">
        <v>60</v>
      </c>
    </row>
    <row r="2137" spans="2:12" ht="15" thickBot="1">
      <c r="B2137" s="84" t="s">
        <v>61</v>
      </c>
      <c r="C2137" s="3">
        <v>39.774000000000001</v>
      </c>
      <c r="D2137" s="20"/>
      <c r="E2137" s="3">
        <v>910</v>
      </c>
      <c r="F2137" s="3">
        <v>45.108000000000004</v>
      </c>
      <c r="G2137" s="20"/>
      <c r="H2137" s="3">
        <v>910.11</v>
      </c>
      <c r="I2137" s="3">
        <v>46.912320000000008</v>
      </c>
      <c r="J2137" s="20"/>
      <c r="K2137" s="3">
        <v>928.30200000000002</v>
      </c>
      <c r="L2137" s="88" t="s">
        <v>62</v>
      </c>
    </row>
    <row r="2138" spans="2:12" ht="15" thickBot="1">
      <c r="B2138" s="84" t="s">
        <v>63</v>
      </c>
      <c r="C2138" s="3">
        <v>2E-3</v>
      </c>
      <c r="D2138" s="20"/>
      <c r="E2138" s="3">
        <v>0.16</v>
      </c>
      <c r="F2138" s="3">
        <v>2E-3</v>
      </c>
      <c r="G2138" s="20"/>
      <c r="H2138" s="3">
        <v>0.12</v>
      </c>
      <c r="I2138" s="3">
        <v>1E-3</v>
      </c>
      <c r="J2138" s="20"/>
      <c r="K2138" s="3">
        <v>0.10199999999999999</v>
      </c>
      <c r="L2138" s="88" t="s">
        <v>64</v>
      </c>
    </row>
    <row r="2139" spans="2:12" ht="15" thickBot="1">
      <c r="B2139" s="84" t="s">
        <v>65</v>
      </c>
      <c r="C2139" s="3">
        <v>1.3160000000000001</v>
      </c>
      <c r="D2139" s="20"/>
      <c r="E2139" s="3">
        <v>22.309000000000001</v>
      </c>
      <c r="F2139" s="3">
        <v>1.2849999999999999</v>
      </c>
      <c r="G2139" s="20"/>
      <c r="H2139" s="3">
        <v>21.785</v>
      </c>
      <c r="I2139" s="3">
        <v>1.2869999999999999</v>
      </c>
      <c r="J2139" s="20"/>
      <c r="K2139" s="3">
        <v>21.99</v>
      </c>
      <c r="L2139" s="88" t="s">
        <v>66</v>
      </c>
    </row>
    <row r="2140" spans="2:12" ht="15" thickBot="1">
      <c r="B2140" s="84" t="s">
        <v>67</v>
      </c>
      <c r="C2140" s="3"/>
      <c r="D2140" s="20"/>
      <c r="E2140" s="3"/>
      <c r="F2140" s="3"/>
      <c r="G2140" s="20"/>
      <c r="H2140" s="3"/>
      <c r="I2140" s="3"/>
      <c r="J2140" s="20"/>
      <c r="K2140" s="3"/>
      <c r="L2140" s="88" t="s">
        <v>68</v>
      </c>
    </row>
    <row r="2141" spans="2:12" ht="15" thickBot="1">
      <c r="B2141" s="84" t="s">
        <v>69</v>
      </c>
      <c r="C2141" s="3">
        <v>1.42</v>
      </c>
      <c r="D2141" s="20"/>
      <c r="E2141" s="3">
        <v>15.57</v>
      </c>
      <c r="F2141" s="3">
        <v>1.42</v>
      </c>
      <c r="G2141" s="20"/>
      <c r="H2141" s="3">
        <v>15.577999999999999</v>
      </c>
      <c r="I2141" s="3">
        <v>1.5640000000000001</v>
      </c>
      <c r="J2141" s="20"/>
      <c r="K2141" s="3">
        <v>18.396999999999998</v>
      </c>
      <c r="L2141" s="88" t="s">
        <v>70</v>
      </c>
    </row>
    <row r="2142" spans="2:12" ht="15" thickBot="1">
      <c r="B2142" s="84" t="s">
        <v>71</v>
      </c>
      <c r="C2142" s="3">
        <v>8.0500000000000002E-2</v>
      </c>
      <c r="D2142" s="20"/>
      <c r="E2142" s="3">
        <v>3.22</v>
      </c>
      <c r="F2142" s="3">
        <v>7.5999999999999998E-2</v>
      </c>
      <c r="G2142" s="20"/>
      <c r="H2142" s="3">
        <v>2.875</v>
      </c>
      <c r="I2142" s="3">
        <v>9.7000000000000003E-2</v>
      </c>
      <c r="J2142" s="20"/>
      <c r="K2142" s="3">
        <v>2.8079999999999998</v>
      </c>
      <c r="L2142" s="88" t="s">
        <v>72</v>
      </c>
    </row>
    <row r="2143" spans="2:12" ht="15" thickBot="1">
      <c r="B2143" s="84" t="s">
        <v>73</v>
      </c>
      <c r="C2143" s="3"/>
      <c r="D2143" s="20"/>
      <c r="E2143" s="3"/>
      <c r="F2143" s="3"/>
      <c r="G2143" s="20"/>
      <c r="H2143" s="3"/>
      <c r="I2143" s="3"/>
      <c r="J2143" s="20"/>
      <c r="K2143" s="3"/>
      <c r="L2143" s="88" t="s">
        <v>74</v>
      </c>
    </row>
    <row r="2144" spans="2:12" ht="15" thickBot="1">
      <c r="B2144" s="84" t="s">
        <v>75</v>
      </c>
      <c r="C2144" s="3"/>
      <c r="D2144" s="20"/>
      <c r="E2144" s="3"/>
      <c r="F2144" s="3"/>
      <c r="G2144" s="20"/>
      <c r="H2144" s="3"/>
      <c r="I2144" s="3"/>
      <c r="J2144" s="20"/>
      <c r="K2144" s="3"/>
      <c r="L2144" s="88" t="s">
        <v>76</v>
      </c>
    </row>
    <row r="2145" spans="2:12" ht="15" thickBot="1">
      <c r="B2145" s="84" t="s">
        <v>77</v>
      </c>
      <c r="C2145" s="3">
        <v>2.6144461349656503</v>
      </c>
      <c r="D2145" s="20"/>
      <c r="E2145" s="3">
        <v>98.953731092069006</v>
      </c>
      <c r="F2145" s="3">
        <v>0.51700000000000002</v>
      </c>
      <c r="G2145" s="20"/>
      <c r="H2145" s="3">
        <v>104.32864979773299</v>
      </c>
      <c r="I2145" s="3">
        <v>0.51700000000000002</v>
      </c>
      <c r="J2145" s="20"/>
      <c r="K2145" s="3">
        <v>104.32864979773299</v>
      </c>
      <c r="L2145" s="88" t="s">
        <v>78</v>
      </c>
    </row>
    <row r="2146" spans="2:12" ht="15" thickBot="1">
      <c r="B2146" s="84" t="s">
        <v>79</v>
      </c>
      <c r="C2146" s="3"/>
      <c r="D2146" s="20"/>
      <c r="E2146" s="3"/>
      <c r="F2146" s="3"/>
      <c r="G2146" s="20"/>
      <c r="H2146" s="3"/>
      <c r="I2146" s="3"/>
      <c r="J2146" s="20"/>
      <c r="K2146" s="3"/>
      <c r="L2146" s="88" t="s">
        <v>80</v>
      </c>
    </row>
    <row r="2147" spans="2:12" ht="15" thickBot="1">
      <c r="B2147" s="84" t="s">
        <v>81</v>
      </c>
      <c r="C2147" s="3">
        <v>27.50874</v>
      </c>
      <c r="D2147" s="20"/>
      <c r="E2147" s="3">
        <v>1314.1769999999999</v>
      </c>
      <c r="F2147" s="3">
        <v>28.040039999999998</v>
      </c>
      <c r="G2147" s="20"/>
      <c r="H2147" s="3">
        <v>1217.077</v>
      </c>
      <c r="I2147" s="3">
        <v>28.929179999999999</v>
      </c>
      <c r="J2147" s="20"/>
      <c r="K2147" s="3">
        <v>1281.365</v>
      </c>
      <c r="L2147" s="88" t="s">
        <v>82</v>
      </c>
    </row>
    <row r="2148" spans="2:12" ht="15" thickBot="1">
      <c r="B2148" s="84" t="s">
        <v>83</v>
      </c>
      <c r="C2148" s="3">
        <v>8.4269999999999996</v>
      </c>
      <c r="D2148" s="20"/>
      <c r="E2148" s="3">
        <v>334.94200000000001</v>
      </c>
      <c r="F2148" s="3">
        <v>8.49</v>
      </c>
      <c r="G2148" s="20"/>
      <c r="H2148" s="3">
        <v>333.82</v>
      </c>
      <c r="I2148" s="3">
        <v>8.52</v>
      </c>
      <c r="J2148" s="20"/>
      <c r="K2148" s="3">
        <v>333.61900000000003</v>
      </c>
      <c r="L2148" s="88" t="s">
        <v>84</v>
      </c>
    </row>
    <row r="2149" spans="2:12" ht="15" thickBot="1">
      <c r="B2149" s="84" t="s">
        <v>85</v>
      </c>
      <c r="C2149" s="3"/>
      <c r="D2149" s="20"/>
      <c r="E2149" s="3"/>
      <c r="F2149" s="3"/>
      <c r="G2149" s="20"/>
      <c r="H2149" s="3"/>
      <c r="I2149" s="3"/>
      <c r="J2149" s="20"/>
      <c r="K2149" s="3"/>
      <c r="L2149" s="89" t="s">
        <v>86</v>
      </c>
    </row>
    <row r="2150" spans="2:12" ht="15" thickBot="1">
      <c r="B2150" s="85" t="s">
        <v>87</v>
      </c>
      <c r="C2150" s="3">
        <v>9.8879999999999999</v>
      </c>
      <c r="D2150" s="20"/>
      <c r="E2150" s="3">
        <v>125.818</v>
      </c>
      <c r="F2150" s="3">
        <v>10.272</v>
      </c>
      <c r="G2150" s="20"/>
      <c r="H2150" s="3">
        <v>119.12725710549992</v>
      </c>
      <c r="I2150" s="3">
        <v>9.32</v>
      </c>
      <c r="J2150" s="20"/>
      <c r="K2150" s="3">
        <v>115.9</v>
      </c>
      <c r="L2150" s="92" t="s">
        <v>88</v>
      </c>
    </row>
    <row r="2151" spans="2:12" ht="16.5" thickBot="1">
      <c r="B2151" s="86" t="s">
        <v>383</v>
      </c>
      <c r="C2151" s="90">
        <v>101.42212809471323</v>
      </c>
      <c r="D2151" s="90" t="s">
        <v>19</v>
      </c>
      <c r="E2151" s="90">
        <v>2954.0469551814167</v>
      </c>
      <c r="F2151" s="90">
        <v>107.56974690072369</v>
      </c>
      <c r="G2151" s="90" t="s">
        <v>19</v>
      </c>
      <c r="H2151" s="90">
        <v>2919.6757295986431</v>
      </c>
      <c r="I2151" s="90">
        <f>SUM(I2129:I2150)</f>
        <v>103.57505690072369</v>
      </c>
      <c r="J2151" s="90"/>
      <c r="K2151" s="90">
        <f>SUM(K2129:K2150)</f>
        <v>2911.368179396376</v>
      </c>
      <c r="L2151" s="86" t="s">
        <v>385</v>
      </c>
    </row>
    <row r="2152" spans="2:12" ht="16.5" thickBot="1">
      <c r="B2152" s="86" t="s">
        <v>384</v>
      </c>
      <c r="C2152" s="90">
        <v>5452.8310000000001</v>
      </c>
      <c r="D2152" s="90"/>
      <c r="E2152" s="90">
        <v>115110.163</v>
      </c>
      <c r="F2152" s="90">
        <v>5376.14</v>
      </c>
      <c r="G2152" s="90"/>
      <c r="H2152" s="90">
        <v>112599.836</v>
      </c>
      <c r="I2152" s="90">
        <v>5637.5079999999998</v>
      </c>
      <c r="J2152" s="90"/>
      <c r="K2152" s="90">
        <v>113918.76300000001</v>
      </c>
      <c r="L2152" s="86" t="s">
        <v>382</v>
      </c>
    </row>
    <row r="2154" spans="2:12">
      <c r="H2154" s="64"/>
    </row>
    <row r="2157" spans="2:12">
      <c r="B2157" s="59" t="s">
        <v>249</v>
      </c>
      <c r="L2157" s="59" t="s">
        <v>250</v>
      </c>
    </row>
    <row r="2158" spans="2:12">
      <c r="B2158" s="59" t="s">
        <v>311</v>
      </c>
      <c r="L2158" s="59" t="s">
        <v>312</v>
      </c>
    </row>
    <row r="2159" spans="2:12" ht="15" thickBot="1">
      <c r="B2159" s="59" t="s">
        <v>280</v>
      </c>
      <c r="L2159" s="59" t="s">
        <v>281</v>
      </c>
    </row>
    <row r="2160" spans="2:12" ht="15" thickBot="1">
      <c r="B2160" s="120" t="s">
        <v>43</v>
      </c>
      <c r="C2160" s="105">
        <v>2015</v>
      </c>
      <c r="D2160" s="106"/>
      <c r="E2160" s="107"/>
      <c r="F2160" s="105">
        <v>2016</v>
      </c>
      <c r="G2160" s="106"/>
      <c r="H2160" s="107"/>
      <c r="I2160" s="105">
        <v>2017</v>
      </c>
      <c r="J2160" s="106"/>
      <c r="K2160" s="107"/>
      <c r="L2160" s="108" t="s">
        <v>44</v>
      </c>
    </row>
    <row r="2161" spans="2:12">
      <c r="B2161" s="121"/>
      <c r="C2161" s="79" t="s">
        <v>282</v>
      </c>
      <c r="D2161" s="79" t="s">
        <v>283</v>
      </c>
      <c r="E2161" s="79" t="s">
        <v>10</v>
      </c>
      <c r="F2161" s="79" t="s">
        <v>282</v>
      </c>
      <c r="G2161" s="79" t="s">
        <v>283</v>
      </c>
      <c r="H2161" s="80" t="s">
        <v>10</v>
      </c>
      <c r="I2161" s="79" t="s">
        <v>282</v>
      </c>
      <c r="J2161" s="79" t="s">
        <v>283</v>
      </c>
      <c r="K2161" s="80" t="s">
        <v>10</v>
      </c>
      <c r="L2161" s="109"/>
    </row>
    <row r="2162" spans="2:12" ht="29.25" thickBot="1">
      <c r="B2162" s="122"/>
      <c r="C2162" s="93" t="s">
        <v>11</v>
      </c>
      <c r="D2162" s="94" t="s">
        <v>430</v>
      </c>
      <c r="E2162" s="95" t="s">
        <v>429</v>
      </c>
      <c r="F2162" s="93" t="s">
        <v>11</v>
      </c>
      <c r="G2162" s="94" t="s">
        <v>430</v>
      </c>
      <c r="H2162" s="95" t="s">
        <v>429</v>
      </c>
      <c r="I2162" s="93" t="s">
        <v>11</v>
      </c>
      <c r="J2162" s="94" t="s">
        <v>430</v>
      </c>
      <c r="K2162" s="95" t="s">
        <v>429</v>
      </c>
      <c r="L2162" s="110"/>
    </row>
    <row r="2163" spans="2:12" ht="15" thickBot="1">
      <c r="B2163" s="83" t="s">
        <v>45</v>
      </c>
      <c r="C2163" s="1">
        <f t="shared" ref="C2163:I2163" si="201">C2197+C2231+C2265+C2297+C2330</f>
        <v>11.424685439159802</v>
      </c>
      <c r="D2163" s="5">
        <f t="shared" si="201"/>
        <v>5158.2811000000002</v>
      </c>
      <c r="E2163" s="1">
        <f t="shared" si="201"/>
        <v>166.13241225904997</v>
      </c>
      <c r="F2163" s="1">
        <f t="shared" si="201"/>
        <v>12.806694219291462</v>
      </c>
      <c r="G2163" s="5">
        <f t="shared" si="201"/>
        <v>13174.635000000018</v>
      </c>
      <c r="H2163" s="1">
        <f t="shared" si="201"/>
        <v>102.50020521784701</v>
      </c>
      <c r="I2163" s="1">
        <f t="shared" si="201"/>
        <v>6.4189999999999996</v>
      </c>
      <c r="J2163" s="5">
        <v>20161.044999999998</v>
      </c>
      <c r="K2163" s="1">
        <f t="shared" ref="K2163:K2184" si="202">K2197+K2231+K2265+K2297+K2330</f>
        <v>107.459</v>
      </c>
      <c r="L2163" s="87" t="s">
        <v>46</v>
      </c>
    </row>
    <row r="2164" spans="2:12" ht="15" thickBot="1">
      <c r="B2164" s="84" t="s">
        <v>47</v>
      </c>
      <c r="C2164" s="3">
        <f t="shared" ref="C2164:C2184" si="203">C2198+C2232+C2266+C2298+C2331</f>
        <v>0.28500000000000003</v>
      </c>
      <c r="D2164" s="20"/>
      <c r="E2164" s="3">
        <f t="shared" ref="E2164:F2184" si="204">E2198+E2232+E2266+E2298+E2331</f>
        <v>3.1660000000000004</v>
      </c>
      <c r="F2164" s="3">
        <f t="shared" si="204"/>
        <v>0.24299999999999999</v>
      </c>
      <c r="G2164" s="20"/>
      <c r="H2164" s="3">
        <f t="shared" ref="H2164:I2184" si="205">H2198+H2232+H2266+H2298+H2331</f>
        <v>2.5880000000000001</v>
      </c>
      <c r="I2164" s="3">
        <f t="shared" si="205"/>
        <v>0.84006310598715994</v>
      </c>
      <c r="J2164" s="20"/>
      <c r="K2164" s="3">
        <f t="shared" si="202"/>
        <v>9.0071243827566718</v>
      </c>
      <c r="L2164" s="88" t="s">
        <v>48</v>
      </c>
    </row>
    <row r="2165" spans="2:12" ht="15" thickBot="1">
      <c r="B2165" s="84" t="s">
        <v>49</v>
      </c>
      <c r="C2165" s="3">
        <f t="shared" si="203"/>
        <v>9.9000000000000005E-2</v>
      </c>
      <c r="D2165" s="20"/>
      <c r="E2165" s="3">
        <f t="shared" si="204"/>
        <v>1.075</v>
      </c>
      <c r="F2165" s="3">
        <f t="shared" si="204"/>
        <v>9.9000000000000005E-2</v>
      </c>
      <c r="G2165" s="20"/>
      <c r="H2165" s="3">
        <f t="shared" si="205"/>
        <v>1.08</v>
      </c>
      <c r="I2165" s="3">
        <f t="shared" si="205"/>
        <v>9.8000000000000004E-2</v>
      </c>
      <c r="J2165" s="20"/>
      <c r="K2165" s="3">
        <f t="shared" si="202"/>
        <v>1.0860000000000001</v>
      </c>
      <c r="L2165" s="88" t="s">
        <v>50</v>
      </c>
    </row>
    <row r="2166" spans="2:12" ht="15" thickBot="1">
      <c r="B2166" s="84" t="s">
        <v>51</v>
      </c>
      <c r="C2166" s="3">
        <f t="shared" si="203"/>
        <v>40.32745720805336</v>
      </c>
      <c r="D2166" s="20"/>
      <c r="E2166" s="3">
        <f t="shared" si="204"/>
        <v>449.964</v>
      </c>
      <c r="F2166" s="3">
        <f t="shared" si="204"/>
        <v>37.953557484382571</v>
      </c>
      <c r="G2166" s="20"/>
      <c r="H2166" s="3">
        <f t="shared" si="205"/>
        <v>443.95800000000003</v>
      </c>
      <c r="I2166" s="3">
        <f t="shared" si="205"/>
        <v>40.29</v>
      </c>
      <c r="J2166" s="20"/>
      <c r="K2166" s="3">
        <f t="shared" si="202"/>
        <v>490.29100000000005</v>
      </c>
      <c r="L2166" s="88" t="s">
        <v>52</v>
      </c>
    </row>
    <row r="2167" spans="2:12" ht="15" thickBot="1">
      <c r="B2167" s="84" t="s">
        <v>53</v>
      </c>
      <c r="C2167" s="3">
        <f t="shared" si="203"/>
        <v>59.943379999999998</v>
      </c>
      <c r="D2167" s="20"/>
      <c r="E2167" s="3">
        <f t="shared" si="204"/>
        <v>1341.9940209999997</v>
      </c>
      <c r="F2167" s="3">
        <f t="shared" si="204"/>
        <v>58.295469999999995</v>
      </c>
      <c r="G2167" s="20"/>
      <c r="H2167" s="3">
        <f t="shared" si="205"/>
        <v>1203.1938659999998</v>
      </c>
      <c r="I2167" s="3">
        <f t="shared" si="205"/>
        <v>60.57891</v>
      </c>
      <c r="J2167" s="20"/>
      <c r="K2167" s="3">
        <f t="shared" si="202"/>
        <v>1344.2742450000001</v>
      </c>
      <c r="L2167" s="88" t="s">
        <v>54</v>
      </c>
    </row>
    <row r="2168" spans="2:12" ht="15" thickBot="1">
      <c r="B2168" s="84" t="s">
        <v>55</v>
      </c>
      <c r="C2168" s="3">
        <f t="shared" si="203"/>
        <v>0</v>
      </c>
      <c r="D2168" s="20"/>
      <c r="E2168" s="3">
        <f t="shared" si="204"/>
        <v>0</v>
      </c>
      <c r="F2168" s="3">
        <f t="shared" si="204"/>
        <v>0</v>
      </c>
      <c r="G2168" s="20"/>
      <c r="H2168" s="3">
        <f t="shared" si="205"/>
        <v>0</v>
      </c>
      <c r="I2168" s="3">
        <f t="shared" si="205"/>
        <v>0</v>
      </c>
      <c r="J2168" s="20"/>
      <c r="K2168" s="3">
        <f t="shared" si="202"/>
        <v>0</v>
      </c>
      <c r="L2168" s="88" t="s">
        <v>56</v>
      </c>
    </row>
    <row r="2169" spans="2:12" ht="15" thickBot="1">
      <c r="B2169" s="84" t="s">
        <v>57</v>
      </c>
      <c r="C2169" s="3">
        <f t="shared" si="203"/>
        <v>0.38847655948869225</v>
      </c>
      <c r="D2169" s="20"/>
      <c r="E2169" s="3">
        <f t="shared" si="204"/>
        <v>2.5</v>
      </c>
      <c r="F2169" s="3">
        <f t="shared" si="204"/>
        <v>0.39737771116273113</v>
      </c>
      <c r="G2169" s="20"/>
      <c r="H2169" s="3">
        <f t="shared" si="205"/>
        <v>2.5479999999999996</v>
      </c>
      <c r="I2169" s="3">
        <f t="shared" si="205"/>
        <v>0.39737771116273113</v>
      </c>
      <c r="J2169" s="20"/>
      <c r="K2169" s="3">
        <f t="shared" si="202"/>
        <v>2.5989999999999998</v>
      </c>
      <c r="L2169" s="88" t="s">
        <v>58</v>
      </c>
    </row>
    <row r="2170" spans="2:12" ht="15" thickBot="1">
      <c r="B2170" s="84" t="s">
        <v>59</v>
      </c>
      <c r="C2170" s="3">
        <f t="shared" si="203"/>
        <v>12.5395</v>
      </c>
      <c r="D2170" s="20">
        <f>D2204+D2238+D2272+D2304+D2337</f>
        <v>1216</v>
      </c>
      <c r="E2170" s="3">
        <f t="shared" si="204"/>
        <v>107.3890081455741</v>
      </c>
      <c r="F2170" s="3">
        <f t="shared" si="204"/>
        <v>11.8485</v>
      </c>
      <c r="G2170" s="20">
        <f>G2204+G2238+G2272+G2304+G2337</f>
        <v>1216</v>
      </c>
      <c r="H2170" s="3">
        <f t="shared" si="205"/>
        <v>99.954356177771473</v>
      </c>
      <c r="I2170" s="3">
        <f t="shared" si="205"/>
        <v>6.4936000000000007</v>
      </c>
      <c r="J2170" s="20"/>
      <c r="K2170" s="3">
        <f t="shared" si="202"/>
        <v>59.72283760830787</v>
      </c>
      <c r="L2170" s="88" t="s">
        <v>60</v>
      </c>
    </row>
    <row r="2171" spans="2:12" ht="15" thickBot="1">
      <c r="B2171" s="84" t="s">
        <v>61</v>
      </c>
      <c r="C2171" s="3">
        <f t="shared" si="203"/>
        <v>77.430468999999988</v>
      </c>
      <c r="D2171" s="20"/>
      <c r="E2171" s="3">
        <f t="shared" si="204"/>
        <v>793.4860000000001</v>
      </c>
      <c r="F2171" s="3">
        <f t="shared" si="204"/>
        <v>86.009993159988198</v>
      </c>
      <c r="G2171" s="20"/>
      <c r="H2171" s="3">
        <f t="shared" si="205"/>
        <v>795.43600000000015</v>
      </c>
      <c r="I2171" s="3">
        <f t="shared" si="205"/>
        <v>87.869879999999995</v>
      </c>
      <c r="J2171" s="20"/>
      <c r="K2171" s="3">
        <f t="shared" si="202"/>
        <v>806.49600000000009</v>
      </c>
      <c r="L2171" s="88" t="s">
        <v>62</v>
      </c>
    </row>
    <row r="2172" spans="2:12" ht="15" thickBot="1">
      <c r="B2172" s="84" t="s">
        <v>63</v>
      </c>
      <c r="C2172" s="3">
        <f t="shared" si="203"/>
        <v>50.867999999999995</v>
      </c>
      <c r="D2172" s="20">
        <f>D2206+D2240+D2274+D2306+D2339</f>
        <v>13779.1</v>
      </c>
      <c r="E2172" s="3">
        <f t="shared" si="204"/>
        <v>1499.3759999999997</v>
      </c>
      <c r="F2172" s="3">
        <f t="shared" si="204"/>
        <v>51.204000000000001</v>
      </c>
      <c r="G2172" s="20">
        <f>G2206+G2240+G2274+G2306+G2339</f>
        <v>13868.199999999999</v>
      </c>
      <c r="H2172" s="3">
        <f t="shared" si="205"/>
        <v>1369.9880000000001</v>
      </c>
      <c r="I2172" s="3">
        <f t="shared" si="205"/>
        <v>39.963000000000001</v>
      </c>
      <c r="J2172" s="20"/>
      <c r="K2172" s="3">
        <f t="shared" si="202"/>
        <v>1054.3389999999999</v>
      </c>
      <c r="L2172" s="88" t="s">
        <v>64</v>
      </c>
    </row>
    <row r="2173" spans="2:12" ht="15" thickBot="1">
      <c r="B2173" s="84" t="s">
        <v>65</v>
      </c>
      <c r="C2173" s="3">
        <f t="shared" si="203"/>
        <v>3.9359999999999999</v>
      </c>
      <c r="D2173" s="20"/>
      <c r="E2173" s="3">
        <f t="shared" si="204"/>
        <v>24.29</v>
      </c>
      <c r="F2173" s="3">
        <f t="shared" si="204"/>
        <v>3.923</v>
      </c>
      <c r="G2173" s="20"/>
      <c r="H2173" s="3">
        <f t="shared" si="205"/>
        <v>24.340000000000003</v>
      </c>
      <c r="I2173" s="3">
        <f t="shared" si="205"/>
        <v>3.9139999999999997</v>
      </c>
      <c r="J2173" s="20"/>
      <c r="K2173" s="3">
        <f t="shared" si="202"/>
        <v>24.529</v>
      </c>
      <c r="L2173" s="88" t="s">
        <v>66</v>
      </c>
    </row>
    <row r="2174" spans="2:12" ht="15" thickBot="1">
      <c r="B2174" s="84" t="s">
        <v>67</v>
      </c>
      <c r="C2174" s="3">
        <f t="shared" si="203"/>
        <v>6.5980337042859105</v>
      </c>
      <c r="D2174" s="20">
        <f>D2208+D2242+D2276+D2308+D2341</f>
        <v>5863.1030000000001</v>
      </c>
      <c r="E2174" s="3">
        <f t="shared" si="204"/>
        <v>95.658000000000001</v>
      </c>
      <c r="F2174" s="3">
        <f t="shared" si="204"/>
        <v>7.2068657487159591</v>
      </c>
      <c r="G2174" s="20">
        <f>G2208+G2242+G2276+G2308+G2341</f>
        <v>5879.33</v>
      </c>
      <c r="H2174" s="3">
        <f t="shared" si="205"/>
        <v>101.86099999999999</v>
      </c>
      <c r="I2174" s="3">
        <f t="shared" si="205"/>
        <v>10.336806666030444</v>
      </c>
      <c r="J2174" s="20"/>
      <c r="K2174" s="3">
        <f t="shared" si="202"/>
        <v>100.297</v>
      </c>
      <c r="L2174" s="88" t="s">
        <v>68</v>
      </c>
    </row>
    <row r="2175" spans="2:12" ht="15" thickBot="1">
      <c r="B2175" s="84" t="s">
        <v>69</v>
      </c>
      <c r="C2175" s="3">
        <f t="shared" si="203"/>
        <v>1.22</v>
      </c>
      <c r="D2175" s="20">
        <f>D2209+D2243+D2277+D2309+D2342</f>
        <v>391</v>
      </c>
      <c r="E2175" s="3">
        <f t="shared" si="204"/>
        <v>6.3622821897867681</v>
      </c>
      <c r="F2175" s="3">
        <f t="shared" si="204"/>
        <v>1.22</v>
      </c>
      <c r="G2175" s="20">
        <f>G2209+G2243+G2277+G2309+G2342</f>
        <v>391</v>
      </c>
      <c r="H2175" s="3">
        <f t="shared" si="205"/>
        <v>6.3775143618265524</v>
      </c>
      <c r="I2175" s="3">
        <f t="shared" si="205"/>
        <v>1.3049999999999999</v>
      </c>
      <c r="J2175" s="20"/>
      <c r="K2175" s="3">
        <f t="shared" si="202"/>
        <v>6.3894915383588042</v>
      </c>
      <c r="L2175" s="88" t="s">
        <v>70</v>
      </c>
    </row>
    <row r="2176" spans="2:12" ht="15" thickBot="1">
      <c r="B2176" s="84" t="s">
        <v>71</v>
      </c>
      <c r="C2176" s="3">
        <f t="shared" si="203"/>
        <v>0.70281899999999997</v>
      </c>
      <c r="D2176" s="20"/>
      <c r="E2176" s="3">
        <f t="shared" si="204"/>
        <v>18.884152999999998</v>
      </c>
      <c r="F2176" s="3">
        <f t="shared" si="204"/>
        <v>0.75970000000000015</v>
      </c>
      <c r="G2176" s="20"/>
      <c r="H2176" s="3">
        <f t="shared" si="205"/>
        <v>25.713000000000001</v>
      </c>
      <c r="I2176" s="3">
        <f t="shared" si="205"/>
        <v>1.115</v>
      </c>
      <c r="J2176" s="20"/>
      <c r="K2176" s="3">
        <f t="shared" si="202"/>
        <v>18.759</v>
      </c>
      <c r="L2176" s="88" t="s">
        <v>72</v>
      </c>
    </row>
    <row r="2177" spans="2:12" ht="15" thickBot="1">
      <c r="B2177" s="84" t="s">
        <v>73</v>
      </c>
      <c r="C2177" s="3">
        <f t="shared" si="203"/>
        <v>7.6999999999999999E-2</v>
      </c>
      <c r="D2177" s="20"/>
      <c r="E2177" s="3">
        <f t="shared" si="204"/>
        <v>0.193</v>
      </c>
      <c r="F2177" s="3">
        <f t="shared" si="204"/>
        <v>0.19900000000000001</v>
      </c>
      <c r="G2177" s="20"/>
      <c r="H2177" s="3">
        <f t="shared" si="205"/>
        <v>0.74399999999999999</v>
      </c>
      <c r="I2177" s="3">
        <f t="shared" si="205"/>
        <v>0.19600000000000001</v>
      </c>
      <c r="J2177" s="20"/>
      <c r="K2177" s="3">
        <f t="shared" si="202"/>
        <v>0.71199999999999997</v>
      </c>
      <c r="L2177" s="88" t="s">
        <v>74</v>
      </c>
    </row>
    <row r="2178" spans="2:12" ht="15" thickBot="1">
      <c r="B2178" s="84" t="s">
        <v>75</v>
      </c>
      <c r="C2178" s="3">
        <f t="shared" si="203"/>
        <v>3.5000000000000003E-2</v>
      </c>
      <c r="D2178" s="20"/>
      <c r="E2178" s="3">
        <f t="shared" si="204"/>
        <v>0.74399999999999999</v>
      </c>
      <c r="F2178" s="3">
        <f t="shared" si="204"/>
        <v>3.3000000000000002E-2</v>
      </c>
      <c r="G2178" s="20"/>
      <c r="H2178" s="3">
        <f t="shared" si="205"/>
        <v>0.69500000000000006</v>
      </c>
      <c r="I2178" s="3">
        <f t="shared" si="205"/>
        <v>1.7000000000000001E-2</v>
      </c>
      <c r="J2178" s="20"/>
      <c r="K2178" s="3">
        <f t="shared" si="202"/>
        <v>0.42300000000000004</v>
      </c>
      <c r="L2178" s="88" t="s">
        <v>76</v>
      </c>
    </row>
    <row r="2179" spans="2:12" ht="15" thickBot="1">
      <c r="B2179" s="84" t="s">
        <v>77</v>
      </c>
      <c r="C2179" s="3">
        <f t="shared" si="203"/>
        <v>11.395884212310335</v>
      </c>
      <c r="D2179" s="20"/>
      <c r="E2179" s="3">
        <f t="shared" si="204"/>
        <v>337.40236113433798</v>
      </c>
      <c r="F2179" s="3">
        <f t="shared" si="204"/>
        <v>8.282449999999999</v>
      </c>
      <c r="G2179" s="20"/>
      <c r="H2179" s="3">
        <f t="shared" si="205"/>
        <v>350.44824337396807</v>
      </c>
      <c r="I2179" s="3">
        <f t="shared" si="205"/>
        <v>13.644370000000002</v>
      </c>
      <c r="J2179" s="20"/>
      <c r="K2179" s="3">
        <f t="shared" si="202"/>
        <v>312.43970221038603</v>
      </c>
      <c r="L2179" s="88" t="s">
        <v>78</v>
      </c>
    </row>
    <row r="2180" spans="2:12" ht="15" thickBot="1">
      <c r="B2180" s="84" t="s">
        <v>79</v>
      </c>
      <c r="C2180" s="3">
        <f t="shared" si="203"/>
        <v>7.9150000000000009</v>
      </c>
      <c r="D2180" s="20"/>
      <c r="E2180" s="3">
        <f t="shared" si="204"/>
        <v>80.293000000000006</v>
      </c>
      <c r="F2180" s="3">
        <f t="shared" si="204"/>
        <v>8.0090000000000003</v>
      </c>
      <c r="G2180" s="20"/>
      <c r="H2180" s="3">
        <f t="shared" si="205"/>
        <v>81.262999999999991</v>
      </c>
      <c r="I2180" s="3">
        <f t="shared" si="205"/>
        <v>8.0869999999999997</v>
      </c>
      <c r="J2180" s="20"/>
      <c r="K2180" s="3">
        <f t="shared" si="202"/>
        <v>82.296999999999997</v>
      </c>
      <c r="L2180" s="88" t="s">
        <v>80</v>
      </c>
    </row>
    <row r="2181" spans="2:12" ht="15" thickBot="1">
      <c r="B2181" s="84" t="s">
        <v>81</v>
      </c>
      <c r="C2181" s="3">
        <f t="shared" si="203"/>
        <v>188.83241999999998</v>
      </c>
      <c r="D2181" s="20"/>
      <c r="E2181" s="3">
        <f t="shared" si="204"/>
        <v>4646.5789999999997</v>
      </c>
      <c r="F2181" s="3">
        <f t="shared" si="204"/>
        <v>175.73429999999996</v>
      </c>
      <c r="G2181" s="20"/>
      <c r="H2181" s="3">
        <f t="shared" si="205"/>
        <v>4272.8859999999995</v>
      </c>
      <c r="I2181" s="3">
        <f t="shared" si="205"/>
        <v>183.63683999999998</v>
      </c>
      <c r="J2181" s="20"/>
      <c r="K2181" s="3">
        <f t="shared" si="202"/>
        <v>4390.0789999999997</v>
      </c>
      <c r="L2181" s="88" t="s">
        <v>82</v>
      </c>
    </row>
    <row r="2182" spans="2:12" ht="15" thickBot="1">
      <c r="B2182" s="84" t="s">
        <v>83</v>
      </c>
      <c r="C2182" s="3">
        <f t="shared" si="203"/>
        <v>118.73100000000001</v>
      </c>
      <c r="D2182" s="20"/>
      <c r="E2182" s="3">
        <f t="shared" si="204"/>
        <v>1910.7520000000002</v>
      </c>
      <c r="F2182" s="3">
        <f t="shared" si="204"/>
        <v>90.170999999999992</v>
      </c>
      <c r="G2182" s="20"/>
      <c r="H2182" s="3">
        <f t="shared" si="205"/>
        <v>2042.8209999999997</v>
      </c>
      <c r="I2182" s="3">
        <f t="shared" si="205"/>
        <v>125.661</v>
      </c>
      <c r="J2182" s="20"/>
      <c r="K2182" s="3">
        <f t="shared" si="202"/>
        <v>2375.0040000000004</v>
      </c>
      <c r="L2182" s="88" t="s">
        <v>84</v>
      </c>
    </row>
    <row r="2183" spans="2:12" ht="15" thickBot="1">
      <c r="B2183" s="84" t="s">
        <v>85</v>
      </c>
      <c r="C2183" s="3">
        <f t="shared" si="203"/>
        <v>0</v>
      </c>
      <c r="D2183" s="20"/>
      <c r="E2183" s="3">
        <f t="shared" si="204"/>
        <v>0</v>
      </c>
      <c r="F2183" s="3">
        <f t="shared" si="204"/>
        <v>0</v>
      </c>
      <c r="G2183" s="20"/>
      <c r="H2183" s="3">
        <f t="shared" si="205"/>
        <v>0</v>
      </c>
      <c r="I2183" s="3">
        <f t="shared" si="205"/>
        <v>0</v>
      </c>
      <c r="J2183" s="20"/>
      <c r="K2183" s="3">
        <f t="shared" si="202"/>
        <v>0</v>
      </c>
      <c r="L2183" s="89" t="s">
        <v>86</v>
      </c>
    </row>
    <row r="2184" spans="2:12" ht="15" thickBot="1">
      <c r="B2184" s="85" t="s">
        <v>87</v>
      </c>
      <c r="C2184" s="3">
        <f t="shared" si="203"/>
        <v>13.670000000000002</v>
      </c>
      <c r="D2184" s="20"/>
      <c r="E2184" s="3">
        <f t="shared" si="204"/>
        <v>194.65299999999999</v>
      </c>
      <c r="F2184" s="3">
        <f t="shared" si="204"/>
        <v>11.697999999999999</v>
      </c>
      <c r="G2184" s="20"/>
      <c r="H2184" s="3">
        <f t="shared" si="205"/>
        <v>165.62677730838863</v>
      </c>
      <c r="I2184" s="3">
        <f t="shared" si="205"/>
        <v>11.624999999999998</v>
      </c>
      <c r="J2184" s="20"/>
      <c r="K2184" s="3">
        <f t="shared" si="202"/>
        <v>152.46599999999998</v>
      </c>
      <c r="L2184" s="92" t="s">
        <v>88</v>
      </c>
    </row>
    <row r="2185" spans="2:12" ht="16.5" thickBot="1">
      <c r="B2185" s="86" t="s">
        <v>383</v>
      </c>
      <c r="C2185" s="90">
        <v>589.54539512329814</v>
      </c>
      <c r="D2185" s="90" t="s">
        <v>19</v>
      </c>
      <c r="E2185" s="90">
        <v>11642.239309227918</v>
      </c>
      <c r="F2185" s="90">
        <v>630.76298410424943</v>
      </c>
      <c r="G2185" s="90" t="s">
        <v>19</v>
      </c>
      <c r="H2185" s="90">
        <v>11108.845736539599</v>
      </c>
      <c r="I2185" s="90">
        <f>SUM(I2163:I2184)</f>
        <v>602.4878474831803</v>
      </c>
      <c r="J2185" s="90"/>
      <c r="K2185" s="90">
        <f>SUM(K2163:K2184)</f>
        <v>11338.669400739811</v>
      </c>
      <c r="L2185" s="86" t="s">
        <v>385</v>
      </c>
    </row>
    <row r="2186" spans="2:12" ht="16.5" thickBot="1">
      <c r="B2186" s="86" t="s">
        <v>384</v>
      </c>
      <c r="C2186" s="90">
        <v>9333.6419999999998</v>
      </c>
      <c r="D2186" s="90"/>
      <c r="E2186" s="90">
        <v>144764.51199999999</v>
      </c>
      <c r="F2186" s="90">
        <v>9299.4549999999999</v>
      </c>
      <c r="G2186" s="90"/>
      <c r="H2186" s="90">
        <v>145568.804</v>
      </c>
      <c r="I2186" s="90">
        <v>9275.9249999999993</v>
      </c>
      <c r="J2186" s="90"/>
      <c r="K2186" s="90">
        <v>146599.16800000001</v>
      </c>
      <c r="L2186" s="86" t="s">
        <v>382</v>
      </c>
    </row>
    <row r="2191" spans="2:12">
      <c r="B2191" s="59" t="s">
        <v>252</v>
      </c>
      <c r="L2191" s="59" t="s">
        <v>253</v>
      </c>
    </row>
    <row r="2192" spans="2:12">
      <c r="B2192" s="59" t="s">
        <v>313</v>
      </c>
      <c r="L2192" s="59" t="s">
        <v>314</v>
      </c>
    </row>
    <row r="2193" spans="2:12" ht="15" thickBot="1">
      <c r="B2193" s="59" t="s">
        <v>280</v>
      </c>
      <c r="L2193" s="59" t="s">
        <v>281</v>
      </c>
    </row>
    <row r="2194" spans="2:12" ht="15" thickBot="1">
      <c r="B2194" s="120" t="s">
        <v>43</v>
      </c>
      <c r="C2194" s="105">
        <v>2015</v>
      </c>
      <c r="D2194" s="106"/>
      <c r="E2194" s="107"/>
      <c r="F2194" s="105">
        <v>2016</v>
      </c>
      <c r="G2194" s="106"/>
      <c r="H2194" s="107"/>
      <c r="I2194" s="105">
        <v>2017</v>
      </c>
      <c r="J2194" s="106"/>
      <c r="K2194" s="107"/>
      <c r="L2194" s="108" t="s">
        <v>44</v>
      </c>
    </row>
    <row r="2195" spans="2:12">
      <c r="B2195" s="121"/>
      <c r="C2195" s="79" t="s">
        <v>282</v>
      </c>
      <c r="D2195" s="79" t="s">
        <v>283</v>
      </c>
      <c r="E2195" s="79" t="s">
        <v>10</v>
      </c>
      <c r="F2195" s="79" t="s">
        <v>282</v>
      </c>
      <c r="G2195" s="79" t="s">
        <v>283</v>
      </c>
      <c r="H2195" s="80" t="s">
        <v>10</v>
      </c>
      <c r="I2195" s="79" t="s">
        <v>282</v>
      </c>
      <c r="J2195" s="79" t="s">
        <v>283</v>
      </c>
      <c r="K2195" s="80" t="s">
        <v>10</v>
      </c>
      <c r="L2195" s="109"/>
    </row>
    <row r="2196" spans="2:12" ht="29.25" thickBot="1">
      <c r="B2196" s="122"/>
      <c r="C2196" s="93" t="s">
        <v>11</v>
      </c>
      <c r="D2196" s="94" t="s">
        <v>430</v>
      </c>
      <c r="E2196" s="95" t="s">
        <v>429</v>
      </c>
      <c r="F2196" s="93" t="s">
        <v>11</v>
      </c>
      <c r="G2196" s="94" t="s">
        <v>430</v>
      </c>
      <c r="H2196" s="95" t="s">
        <v>429</v>
      </c>
      <c r="I2196" s="93" t="s">
        <v>11</v>
      </c>
      <c r="J2196" s="94" t="s">
        <v>430</v>
      </c>
      <c r="K2196" s="95" t="s">
        <v>429</v>
      </c>
      <c r="L2196" s="110"/>
    </row>
    <row r="2197" spans="2:12" ht="15" thickBot="1">
      <c r="B2197" s="83" t="s">
        <v>45</v>
      </c>
      <c r="C2197" s="1">
        <v>5.0288465078158548</v>
      </c>
      <c r="D2197" s="5">
        <v>1852.3921</v>
      </c>
      <c r="E2197" s="1">
        <v>38.92</v>
      </c>
      <c r="F2197" s="1">
        <v>2.8799687401946814</v>
      </c>
      <c r="G2197" s="5">
        <v>459.85047084536302</v>
      </c>
      <c r="H2197" s="1">
        <v>24.347546785107586</v>
      </c>
      <c r="I2197" s="1">
        <v>2.4249999999999998</v>
      </c>
      <c r="J2197" s="5"/>
      <c r="K2197" s="1">
        <v>33.354999999999997</v>
      </c>
      <c r="L2197" s="87" t="s">
        <v>46</v>
      </c>
    </row>
    <row r="2198" spans="2:12" ht="15" thickBot="1">
      <c r="B2198" s="84" t="s">
        <v>47</v>
      </c>
      <c r="C2198" s="3"/>
      <c r="D2198" s="20"/>
      <c r="E2198" s="3"/>
      <c r="F2198" s="3"/>
      <c r="G2198" s="20"/>
      <c r="H2198" s="3"/>
      <c r="I2198" s="3"/>
      <c r="J2198" s="20"/>
      <c r="K2198" s="3"/>
      <c r="L2198" s="88" t="s">
        <v>48</v>
      </c>
    </row>
    <row r="2199" spans="2:12" ht="15" thickBot="1">
      <c r="B2199" s="84" t="s">
        <v>49</v>
      </c>
      <c r="C2199" s="3"/>
      <c r="D2199" s="20"/>
      <c r="E2199" s="3"/>
      <c r="F2199" s="3"/>
      <c r="G2199" s="20"/>
      <c r="H2199" s="3"/>
      <c r="I2199" s="3"/>
      <c r="J2199" s="20"/>
      <c r="K2199" s="3"/>
      <c r="L2199" s="88" t="s">
        <v>50</v>
      </c>
    </row>
    <row r="2200" spans="2:12" ht="15" thickBot="1">
      <c r="B2200" s="84" t="s">
        <v>51</v>
      </c>
      <c r="C2200" s="3">
        <v>18.929239809738508</v>
      </c>
      <c r="D2200" s="20"/>
      <c r="E2200" s="3">
        <v>146.5</v>
      </c>
      <c r="F2200" s="3">
        <v>17.328867838816084</v>
      </c>
      <c r="G2200" s="20"/>
      <c r="H2200" s="3">
        <v>146.5</v>
      </c>
      <c r="I2200" s="3">
        <v>11.023</v>
      </c>
      <c r="J2200" s="20"/>
      <c r="K2200" s="3">
        <v>126.01600000000001</v>
      </c>
      <c r="L2200" s="88" t="s">
        <v>52</v>
      </c>
    </row>
    <row r="2201" spans="2:12" ht="15" thickBot="1">
      <c r="B2201" s="84" t="s">
        <v>53</v>
      </c>
      <c r="C2201" s="3">
        <v>43.328470000000003</v>
      </c>
      <c r="D2201" s="20"/>
      <c r="E2201" s="3">
        <v>1005.079066</v>
      </c>
      <c r="F2201" s="3">
        <v>41.953189999999992</v>
      </c>
      <c r="G2201" s="20"/>
      <c r="H2201" s="3">
        <v>892.76</v>
      </c>
      <c r="I2201" s="3">
        <v>43.846519999999998</v>
      </c>
      <c r="J2201" s="20"/>
      <c r="K2201" s="3">
        <v>1013.951</v>
      </c>
      <c r="L2201" s="88" t="s">
        <v>54</v>
      </c>
    </row>
    <row r="2202" spans="2:12" ht="15" thickBot="1">
      <c r="B2202" s="84" t="s">
        <v>55</v>
      </c>
      <c r="C2202" s="3"/>
      <c r="D2202" s="20"/>
      <c r="E2202" s="3"/>
      <c r="F2202" s="3"/>
      <c r="G2202" s="20"/>
      <c r="H2202" s="3"/>
      <c r="I2202" s="3"/>
      <c r="J2202" s="20"/>
      <c r="K2202" s="3"/>
      <c r="L2202" s="88" t="s">
        <v>56</v>
      </c>
    </row>
    <row r="2203" spans="2:12" ht="15" thickBot="1">
      <c r="B2203" s="84" t="s">
        <v>57</v>
      </c>
      <c r="C2203" s="3"/>
      <c r="D2203" s="20"/>
      <c r="E2203" s="3"/>
      <c r="F2203" s="3"/>
      <c r="G2203" s="20"/>
      <c r="H2203" s="3"/>
      <c r="I2203" s="3"/>
      <c r="J2203" s="20"/>
      <c r="K2203" s="3">
        <v>4.0000000000000001E-3</v>
      </c>
      <c r="L2203" s="88" t="s">
        <v>58</v>
      </c>
    </row>
    <row r="2204" spans="2:12" ht="15" thickBot="1">
      <c r="B2204" s="84" t="s">
        <v>59</v>
      </c>
      <c r="C2204" s="3">
        <v>0</v>
      </c>
      <c r="D2204" s="20">
        <v>0</v>
      </c>
      <c r="E2204" s="3">
        <v>0</v>
      </c>
      <c r="F2204" s="3">
        <v>0</v>
      </c>
      <c r="G2204" s="20">
        <v>0</v>
      </c>
      <c r="H2204" s="3">
        <v>0</v>
      </c>
      <c r="I2204" s="3"/>
      <c r="J2204" s="20"/>
      <c r="K2204" s="3"/>
      <c r="L2204" s="88" t="s">
        <v>60</v>
      </c>
    </row>
    <row r="2205" spans="2:12" ht="15" thickBot="1">
      <c r="B2205" s="84" t="s">
        <v>61</v>
      </c>
      <c r="C2205" s="3">
        <v>18.27</v>
      </c>
      <c r="D2205" s="20"/>
      <c r="E2205" s="3">
        <v>152</v>
      </c>
      <c r="F2205" s="3">
        <v>18.774000000000001</v>
      </c>
      <c r="G2205" s="20"/>
      <c r="H2205" s="3">
        <v>152.33000000000001</v>
      </c>
      <c r="I2205" s="3">
        <v>19.149480000000001</v>
      </c>
      <c r="J2205" s="20"/>
      <c r="K2205" s="3">
        <v>155.346</v>
      </c>
      <c r="L2205" s="88" t="s">
        <v>62</v>
      </c>
    </row>
    <row r="2206" spans="2:12" ht="15" thickBot="1">
      <c r="B2206" s="84" t="s">
        <v>63</v>
      </c>
      <c r="C2206" s="3">
        <v>25.68</v>
      </c>
      <c r="D2206" s="20">
        <v>7880.9</v>
      </c>
      <c r="E2206" s="3">
        <v>830.04</v>
      </c>
      <c r="F2206" s="3">
        <v>26.327000000000002</v>
      </c>
      <c r="G2206" s="20">
        <v>8092</v>
      </c>
      <c r="H2206" s="3">
        <v>725.18600000000004</v>
      </c>
      <c r="I2206" s="3">
        <v>28.431000000000001</v>
      </c>
      <c r="J2206" s="20"/>
      <c r="K2206" s="3">
        <v>795.45500000000004</v>
      </c>
      <c r="L2206" s="88" t="s">
        <v>64</v>
      </c>
    </row>
    <row r="2207" spans="2:12" ht="15" thickBot="1">
      <c r="B2207" s="84" t="s">
        <v>65</v>
      </c>
      <c r="C2207" s="3">
        <v>1.4430000000000001</v>
      </c>
      <c r="D2207" s="20"/>
      <c r="E2207" s="3">
        <v>10.377000000000001</v>
      </c>
      <c r="F2207" s="3">
        <v>1.4359999999999999</v>
      </c>
      <c r="G2207" s="20"/>
      <c r="H2207" s="3">
        <v>10.413</v>
      </c>
      <c r="I2207" s="3">
        <v>1.43</v>
      </c>
      <c r="J2207" s="20"/>
      <c r="K2207" s="3">
        <v>10.545999999999999</v>
      </c>
      <c r="L2207" s="88" t="s">
        <v>66</v>
      </c>
    </row>
    <row r="2208" spans="2:12" ht="15" thickBot="1">
      <c r="B2208" s="84" t="s">
        <v>67</v>
      </c>
      <c r="C2208" s="3">
        <v>2.0728639583634525</v>
      </c>
      <c r="D2208" s="20">
        <v>4436</v>
      </c>
      <c r="E2208" s="3">
        <v>67</v>
      </c>
      <c r="F2208" s="3">
        <v>2.6668763875750492</v>
      </c>
      <c r="G2208" s="20">
        <v>4450.116</v>
      </c>
      <c r="H2208" s="3">
        <v>73.459999999999994</v>
      </c>
      <c r="I2208" s="3">
        <v>3.7208999999999999</v>
      </c>
      <c r="J2208" s="20"/>
      <c r="K2208" s="3">
        <v>74.774000000000001</v>
      </c>
      <c r="L2208" s="88" t="s">
        <v>68</v>
      </c>
    </row>
    <row r="2209" spans="2:12" ht="15" thickBot="1">
      <c r="B2209" s="84" t="s">
        <v>69</v>
      </c>
      <c r="C2209" s="3">
        <v>0</v>
      </c>
      <c r="D2209" s="20">
        <v>0</v>
      </c>
      <c r="E2209" s="3">
        <v>0</v>
      </c>
      <c r="F2209" s="3">
        <v>0</v>
      </c>
      <c r="G2209" s="20">
        <v>0</v>
      </c>
      <c r="H2209" s="3">
        <v>0</v>
      </c>
      <c r="I2209" s="3"/>
      <c r="J2209" s="20"/>
      <c r="K2209" s="3"/>
      <c r="L2209" s="88" t="s">
        <v>70</v>
      </c>
    </row>
    <row r="2210" spans="2:12" ht="15" thickBot="1">
      <c r="B2210" s="84" t="s">
        <v>71</v>
      </c>
      <c r="C2210" s="3">
        <v>0.37648999999999999</v>
      </c>
      <c r="D2210" s="20"/>
      <c r="E2210" s="3">
        <v>8.4130000000000003</v>
      </c>
      <c r="F2210" s="3">
        <v>0.35520000000000007</v>
      </c>
      <c r="G2210" s="20"/>
      <c r="H2210" s="3">
        <v>11.398999999999999</v>
      </c>
      <c r="I2210" s="3">
        <v>0.193</v>
      </c>
      <c r="J2210" s="20"/>
      <c r="K2210" s="3">
        <v>4.6210000000000004</v>
      </c>
      <c r="L2210" s="88" t="s">
        <v>72</v>
      </c>
    </row>
    <row r="2211" spans="2:12" ht="15" thickBot="1">
      <c r="B2211" s="84" t="s">
        <v>73</v>
      </c>
      <c r="C2211" s="3"/>
      <c r="D2211" s="20"/>
      <c r="E2211" s="3"/>
      <c r="F2211" s="3"/>
      <c r="G2211" s="20"/>
      <c r="H2211" s="3"/>
      <c r="I2211" s="3"/>
      <c r="J2211" s="20"/>
      <c r="K2211" s="3"/>
      <c r="L2211" s="88" t="s">
        <v>74</v>
      </c>
    </row>
    <row r="2212" spans="2:12" ht="15" thickBot="1">
      <c r="B2212" s="84" t="s">
        <v>75</v>
      </c>
      <c r="C2212" s="3">
        <v>1.7999999999999999E-2</v>
      </c>
      <c r="D2212" s="20"/>
      <c r="E2212" s="3">
        <v>0.40400000000000003</v>
      </c>
      <c r="F2212" s="3">
        <v>1.7000000000000001E-2</v>
      </c>
      <c r="G2212" s="20"/>
      <c r="H2212" s="3">
        <v>0.376</v>
      </c>
      <c r="I2212" s="3">
        <v>0.01</v>
      </c>
      <c r="J2212" s="20"/>
      <c r="K2212" s="3">
        <v>0.25700000000000001</v>
      </c>
      <c r="L2212" s="88" t="s">
        <v>76</v>
      </c>
    </row>
    <row r="2213" spans="2:12" ht="15" thickBot="1">
      <c r="B2213" s="84" t="s">
        <v>77</v>
      </c>
      <c r="C2213" s="3">
        <v>5.5574574598412667</v>
      </c>
      <c r="D2213" s="20"/>
      <c r="E2213" s="3">
        <v>146.90392192458577</v>
      </c>
      <c r="F2213" s="3">
        <v>4.3474000000000004</v>
      </c>
      <c r="G2213" s="20"/>
      <c r="H2213" s="3">
        <v>193.29597619554812</v>
      </c>
      <c r="I2213" s="3">
        <v>6.7249999999999996</v>
      </c>
      <c r="J2213" s="20"/>
      <c r="K2213" s="3">
        <v>159.642</v>
      </c>
      <c r="L2213" s="88" t="s">
        <v>78</v>
      </c>
    </row>
    <row r="2214" spans="2:12" ht="15" thickBot="1">
      <c r="B2214" s="84" t="s">
        <v>79</v>
      </c>
      <c r="C2214" s="3">
        <v>4.9240000000000004</v>
      </c>
      <c r="D2214" s="20"/>
      <c r="E2214" s="3">
        <v>49.454000000000001</v>
      </c>
      <c r="F2214" s="3">
        <v>4.9740000000000002</v>
      </c>
      <c r="G2214" s="20"/>
      <c r="H2214" s="3">
        <v>49.975999999999999</v>
      </c>
      <c r="I2214" s="3">
        <v>5.0069999999999997</v>
      </c>
      <c r="J2214" s="20"/>
      <c r="K2214" s="3">
        <v>50.381999999999998</v>
      </c>
      <c r="L2214" s="88" t="s">
        <v>80</v>
      </c>
    </row>
    <row r="2215" spans="2:12" ht="15" thickBot="1">
      <c r="B2215" s="84" t="s">
        <v>81</v>
      </c>
      <c r="C2215" s="3">
        <v>131.28276</v>
      </c>
      <c r="D2215" s="20"/>
      <c r="E2215" s="3">
        <v>3351.3069999999998</v>
      </c>
      <c r="F2215" s="3">
        <v>116.34041999999999</v>
      </c>
      <c r="G2215" s="20"/>
      <c r="H2215" s="3">
        <v>2939.0839999999998</v>
      </c>
      <c r="I2215" s="3">
        <v>128.1378</v>
      </c>
      <c r="J2215" s="20"/>
      <c r="K2215" s="3">
        <v>3132.723</v>
      </c>
      <c r="L2215" s="88" t="s">
        <v>82</v>
      </c>
    </row>
    <row r="2216" spans="2:12" ht="15" thickBot="1">
      <c r="B2216" s="84" t="s">
        <v>83</v>
      </c>
      <c r="C2216" s="3">
        <v>54.39</v>
      </c>
      <c r="D2216" s="20"/>
      <c r="E2216" s="3">
        <v>869.02</v>
      </c>
      <c r="F2216" s="3">
        <v>22.803999999999998</v>
      </c>
      <c r="G2216" s="20"/>
      <c r="H2216" s="3">
        <v>909.23699999999997</v>
      </c>
      <c r="I2216" s="3">
        <v>56.637999999999998</v>
      </c>
      <c r="J2216" s="20"/>
      <c r="K2216" s="3">
        <v>1037.2180000000001</v>
      </c>
      <c r="L2216" s="88" t="s">
        <v>84</v>
      </c>
    </row>
    <row r="2217" spans="2:12" ht="15" thickBot="1">
      <c r="B2217" s="84" t="s">
        <v>85</v>
      </c>
      <c r="C2217" s="3"/>
      <c r="D2217" s="20"/>
      <c r="E2217" s="3"/>
      <c r="F2217" s="3"/>
      <c r="G2217" s="20"/>
      <c r="H2217" s="3"/>
      <c r="I2217" s="3"/>
      <c r="J2217" s="20"/>
      <c r="K2217" s="3"/>
      <c r="L2217" s="89" t="s">
        <v>86</v>
      </c>
    </row>
    <row r="2218" spans="2:12" ht="15" thickBot="1">
      <c r="B2218" s="85" t="s">
        <v>87</v>
      </c>
      <c r="C2218" s="3">
        <v>9.9420000000000002</v>
      </c>
      <c r="D2218" s="20"/>
      <c r="E2218" s="3">
        <v>146.023</v>
      </c>
      <c r="F2218" s="3">
        <v>7.77</v>
      </c>
      <c r="G2218" s="20"/>
      <c r="H2218" s="3">
        <v>114.12177730838864</v>
      </c>
      <c r="I2218" s="3">
        <v>7.9009999999999998</v>
      </c>
      <c r="J2218" s="20"/>
      <c r="K2218" s="3">
        <v>109.377</v>
      </c>
      <c r="L2218" s="92" t="s">
        <v>88</v>
      </c>
    </row>
    <row r="2219" spans="2:12" ht="16.5" thickBot="1">
      <c r="B2219" s="86" t="s">
        <v>383</v>
      </c>
      <c r="C2219" s="90">
        <v>321.24312773575906</v>
      </c>
      <c r="D2219" s="90" t="s">
        <v>19</v>
      </c>
      <c r="E2219" s="90">
        <v>6821.4409879245859</v>
      </c>
      <c r="F2219" s="90">
        <v>289.08107296658574</v>
      </c>
      <c r="G2219" s="90" t="s">
        <v>19</v>
      </c>
      <c r="H2219" s="90">
        <v>6447.4405467851075</v>
      </c>
      <c r="I2219" s="90">
        <f>SUM(I2197:I2218)</f>
        <v>314.6377</v>
      </c>
      <c r="J2219" s="90"/>
      <c r="K2219" s="90">
        <f>SUM(K2197:K2218)</f>
        <v>6703.6670000000004</v>
      </c>
      <c r="L2219" s="86" t="s">
        <v>385</v>
      </c>
    </row>
    <row r="2220" spans="2:12" ht="16.5" thickBot="1">
      <c r="B2220" s="86" t="s">
        <v>384</v>
      </c>
      <c r="C2220" s="90">
        <v>4005.4720000000002</v>
      </c>
      <c r="D2220" s="90"/>
      <c r="E2220" s="90">
        <v>72535.547999999995</v>
      </c>
      <c r="F2220" s="90">
        <v>3955.0189999999998</v>
      </c>
      <c r="G2220" s="90"/>
      <c r="H2220" s="90">
        <v>73429.554000000004</v>
      </c>
      <c r="I2220" s="90">
        <v>3862.4490000000001</v>
      </c>
      <c r="J2220" s="90"/>
      <c r="K2220" s="90">
        <v>73313.089000000007</v>
      </c>
      <c r="L2220" s="86" t="s">
        <v>382</v>
      </c>
    </row>
    <row r="2225" spans="2:12">
      <c r="B2225" s="59" t="s">
        <v>256</v>
      </c>
      <c r="L2225" s="59" t="s">
        <v>257</v>
      </c>
    </row>
    <row r="2226" spans="2:12">
      <c r="B2226" s="59" t="s">
        <v>315</v>
      </c>
      <c r="L2226" s="59" t="s">
        <v>404</v>
      </c>
    </row>
    <row r="2227" spans="2:12" ht="15" thickBot="1">
      <c r="B2227" s="59" t="s">
        <v>280</v>
      </c>
      <c r="L2227" s="59" t="s">
        <v>281</v>
      </c>
    </row>
    <row r="2228" spans="2:12" ht="15" thickBot="1">
      <c r="B2228" s="120" t="s">
        <v>43</v>
      </c>
      <c r="C2228" s="105">
        <v>2015</v>
      </c>
      <c r="D2228" s="106"/>
      <c r="E2228" s="107"/>
      <c r="F2228" s="105">
        <v>2016</v>
      </c>
      <c r="G2228" s="106"/>
      <c r="H2228" s="107"/>
      <c r="I2228" s="105">
        <v>2017</v>
      </c>
      <c r="J2228" s="106"/>
      <c r="K2228" s="107"/>
      <c r="L2228" s="108" t="s">
        <v>44</v>
      </c>
    </row>
    <row r="2229" spans="2:12">
      <c r="B2229" s="121"/>
      <c r="C2229" s="79" t="s">
        <v>282</v>
      </c>
      <c r="D2229" s="79" t="s">
        <v>283</v>
      </c>
      <c r="E2229" s="79" t="s">
        <v>10</v>
      </c>
      <c r="F2229" s="79" t="s">
        <v>282</v>
      </c>
      <c r="G2229" s="79" t="s">
        <v>283</v>
      </c>
      <c r="H2229" s="80" t="s">
        <v>10</v>
      </c>
      <c r="I2229" s="79" t="s">
        <v>282</v>
      </c>
      <c r="J2229" s="79" t="s">
        <v>283</v>
      </c>
      <c r="K2229" s="80" t="s">
        <v>10</v>
      </c>
      <c r="L2229" s="109"/>
    </row>
    <row r="2230" spans="2:12" ht="29.25" thickBot="1">
      <c r="B2230" s="122"/>
      <c r="C2230" s="93" t="s">
        <v>11</v>
      </c>
      <c r="D2230" s="94" t="s">
        <v>430</v>
      </c>
      <c r="E2230" s="95" t="s">
        <v>429</v>
      </c>
      <c r="F2230" s="93" t="s">
        <v>11</v>
      </c>
      <c r="G2230" s="94" t="s">
        <v>430</v>
      </c>
      <c r="H2230" s="95" t="s">
        <v>429</v>
      </c>
      <c r="I2230" s="93" t="s">
        <v>11</v>
      </c>
      <c r="J2230" s="94" t="s">
        <v>430</v>
      </c>
      <c r="K2230" s="95" t="s">
        <v>429</v>
      </c>
      <c r="L2230" s="110"/>
    </row>
    <row r="2231" spans="2:12" ht="15" thickBot="1">
      <c r="B2231" s="83" t="s">
        <v>45</v>
      </c>
      <c r="C2231" s="1">
        <v>4.399</v>
      </c>
      <c r="D2231" s="5">
        <v>2103.6260000000002</v>
      </c>
      <c r="E2231" s="1">
        <v>106</v>
      </c>
      <c r="F2231" s="1">
        <v>2.5192621147665206</v>
      </c>
      <c r="G2231" s="5">
        <v>1252.4190624257001</v>
      </c>
      <c r="H2231" s="1">
        <v>66.311406968689724</v>
      </c>
      <c r="I2231" s="1">
        <v>1.4159999999999999</v>
      </c>
      <c r="J2231" s="5"/>
      <c r="K2231" s="1">
        <v>24.129000000000001</v>
      </c>
      <c r="L2231" s="87" t="s">
        <v>46</v>
      </c>
    </row>
    <row r="2232" spans="2:12" ht="15" thickBot="1">
      <c r="B2232" s="84" t="s">
        <v>47</v>
      </c>
      <c r="C2232" s="3"/>
      <c r="D2232" s="20"/>
      <c r="E2232" s="3"/>
      <c r="F2232" s="3"/>
      <c r="G2232" s="20"/>
      <c r="H2232" s="3"/>
      <c r="I2232" s="3"/>
      <c r="J2232" s="20"/>
      <c r="K2232" s="3"/>
      <c r="L2232" s="88" t="s">
        <v>48</v>
      </c>
    </row>
    <row r="2233" spans="2:12" ht="15" thickBot="1">
      <c r="B2233" s="84" t="s">
        <v>49</v>
      </c>
      <c r="C2233" s="3"/>
      <c r="D2233" s="20"/>
      <c r="E2233" s="3"/>
      <c r="F2233" s="3"/>
      <c r="G2233" s="20"/>
      <c r="H2233" s="3"/>
      <c r="I2233" s="3"/>
      <c r="J2233" s="20"/>
      <c r="K2233" s="3"/>
      <c r="L2233" s="88" t="s">
        <v>50</v>
      </c>
    </row>
    <row r="2234" spans="2:12" ht="15" thickBot="1">
      <c r="B2234" s="84" t="s">
        <v>51</v>
      </c>
      <c r="C2234" s="3">
        <v>0.249</v>
      </c>
      <c r="D2234" s="20"/>
      <c r="E2234" s="3">
        <v>6</v>
      </c>
      <c r="F2234" s="3">
        <v>0.22794830300820262</v>
      </c>
      <c r="G2234" s="20"/>
      <c r="H2234" s="3">
        <v>6</v>
      </c>
      <c r="I2234" s="3">
        <v>7.0940000000000003</v>
      </c>
      <c r="J2234" s="20"/>
      <c r="K2234" s="3">
        <v>59.383000000000003</v>
      </c>
      <c r="L2234" s="88" t="s">
        <v>52</v>
      </c>
    </row>
    <row r="2235" spans="2:12" ht="15" thickBot="1">
      <c r="B2235" s="84" t="s">
        <v>53</v>
      </c>
      <c r="C2235" s="3">
        <v>12.734249999999999</v>
      </c>
      <c r="D2235" s="20"/>
      <c r="E2235" s="3">
        <v>262.32909999999998</v>
      </c>
      <c r="F2235" s="3">
        <v>12.347670000000001</v>
      </c>
      <c r="G2235" s="20"/>
      <c r="H2235" s="3">
        <v>234.16475</v>
      </c>
      <c r="I2235" s="3">
        <v>12.83159</v>
      </c>
      <c r="J2235" s="20"/>
      <c r="K2235" s="3">
        <v>250.66900000000001</v>
      </c>
      <c r="L2235" s="88" t="s">
        <v>54</v>
      </c>
    </row>
    <row r="2236" spans="2:12" ht="15" thickBot="1">
      <c r="B2236" s="84" t="s">
        <v>55</v>
      </c>
      <c r="C2236" s="3"/>
      <c r="D2236" s="20"/>
      <c r="E2236" s="3"/>
      <c r="F2236" s="3"/>
      <c r="G2236" s="20"/>
      <c r="H2236" s="3"/>
      <c r="I2236" s="3"/>
      <c r="J2236" s="20"/>
      <c r="K2236" s="3"/>
      <c r="L2236" s="88" t="s">
        <v>56</v>
      </c>
    </row>
    <row r="2237" spans="2:12" ht="15" thickBot="1">
      <c r="B2237" s="84" t="s">
        <v>57</v>
      </c>
      <c r="C2237" s="3">
        <v>8.2999999999999998E-5</v>
      </c>
      <c r="D2237" s="20"/>
      <c r="E2237" s="3">
        <v>2E-3</v>
      </c>
      <c r="F2237" s="3">
        <v>7.5982767669400872E-5</v>
      </c>
      <c r="G2237" s="20"/>
      <c r="H2237" s="3">
        <v>2E-3</v>
      </c>
      <c r="I2237" s="3">
        <v>7.5982767669400872E-5</v>
      </c>
      <c r="J2237" s="20"/>
      <c r="K2237" s="3">
        <v>2E-3</v>
      </c>
      <c r="L2237" s="88" t="s">
        <v>58</v>
      </c>
    </row>
    <row r="2238" spans="2:12" ht="15" thickBot="1">
      <c r="B2238" s="84" t="s">
        <v>59</v>
      </c>
      <c r="C2238" s="3">
        <v>0.6492</v>
      </c>
      <c r="D2238" s="20">
        <v>226</v>
      </c>
      <c r="E2238" s="3">
        <v>11.387955843861977</v>
      </c>
      <c r="F2238" s="3">
        <v>0.6492</v>
      </c>
      <c r="G2238" s="20">
        <v>226</v>
      </c>
      <c r="H2238" s="3">
        <v>11.965945285037488</v>
      </c>
      <c r="I2238" s="3"/>
      <c r="J2238" s="20"/>
      <c r="K2238" s="3"/>
      <c r="L2238" s="88" t="s">
        <v>60</v>
      </c>
    </row>
    <row r="2239" spans="2:12" ht="15" thickBot="1">
      <c r="B2239" s="84" t="s">
        <v>61</v>
      </c>
      <c r="C2239" s="3">
        <v>0.36046899999999998</v>
      </c>
      <c r="D2239" s="20"/>
      <c r="E2239" s="3">
        <v>8.6859999999999999</v>
      </c>
      <c r="F2239" s="3">
        <v>0.329993159988208</v>
      </c>
      <c r="G2239" s="20"/>
      <c r="H2239" s="3">
        <v>8.6859999999999999</v>
      </c>
      <c r="I2239" s="3"/>
      <c r="J2239" s="20"/>
      <c r="K2239" s="3"/>
      <c r="L2239" s="88" t="s">
        <v>62</v>
      </c>
    </row>
    <row r="2240" spans="2:12" ht="15" thickBot="1">
      <c r="B2240" s="84" t="s">
        <v>63</v>
      </c>
      <c r="C2240" s="3">
        <v>9.1519999999999992</v>
      </c>
      <c r="D2240" s="20">
        <v>2917.1</v>
      </c>
      <c r="E2240" s="3">
        <v>249.35</v>
      </c>
      <c r="F2240" s="3">
        <v>8.9990000000000006</v>
      </c>
      <c r="G2240" s="20">
        <v>2841</v>
      </c>
      <c r="H2240" s="3">
        <v>221.679</v>
      </c>
      <c r="I2240" s="3">
        <v>1.46</v>
      </c>
      <c r="J2240" s="20"/>
      <c r="K2240" s="3">
        <v>27.184999999999999</v>
      </c>
      <c r="L2240" s="88" t="s">
        <v>64</v>
      </c>
    </row>
    <row r="2241" spans="2:12" ht="15" thickBot="1">
      <c r="B2241" s="84" t="s">
        <v>65</v>
      </c>
      <c r="C2241" s="3"/>
      <c r="D2241" s="20"/>
      <c r="E2241" s="3"/>
      <c r="F2241" s="3"/>
      <c r="G2241" s="20"/>
      <c r="H2241" s="3"/>
      <c r="I2241" s="3"/>
      <c r="J2241" s="20"/>
      <c r="K2241" s="3"/>
      <c r="L2241" s="88" t="s">
        <v>66</v>
      </c>
    </row>
    <row r="2242" spans="2:12" ht="15" thickBot="1">
      <c r="B2242" s="84" t="s">
        <v>67</v>
      </c>
      <c r="C2242" s="3">
        <v>0.1245</v>
      </c>
      <c r="D2242" s="20">
        <v>203</v>
      </c>
      <c r="E2242" s="3">
        <v>3</v>
      </c>
      <c r="F2242" s="3">
        <v>0.10421036585858329</v>
      </c>
      <c r="G2242" s="20">
        <v>203.11099999999999</v>
      </c>
      <c r="H2242" s="3">
        <v>2.7429999999999999</v>
      </c>
      <c r="I2242" s="3">
        <v>0.22</v>
      </c>
      <c r="J2242" s="20"/>
      <c r="K2242" s="3">
        <v>2.7429999999999999</v>
      </c>
      <c r="L2242" s="88" t="s">
        <v>68</v>
      </c>
    </row>
    <row r="2243" spans="2:12" ht="15" thickBot="1">
      <c r="B2243" s="84" t="s">
        <v>69</v>
      </c>
      <c r="C2243" s="3">
        <v>7.0000000000000001E-3</v>
      </c>
      <c r="D2243" s="20"/>
      <c r="E2243" s="3">
        <v>0.12279065142796342</v>
      </c>
      <c r="F2243" s="3">
        <v>7.0000000000000001E-3</v>
      </c>
      <c r="G2243" s="20"/>
      <c r="H2243" s="3">
        <v>0.12902282346774863</v>
      </c>
      <c r="I2243" s="3"/>
      <c r="J2243" s="20"/>
      <c r="K2243" s="3"/>
      <c r="L2243" s="88" t="s">
        <v>70</v>
      </c>
    </row>
    <row r="2244" spans="2:12" ht="15" thickBot="1">
      <c r="B2244" s="84" t="s">
        <v>71</v>
      </c>
      <c r="C2244" s="3">
        <v>0</v>
      </c>
      <c r="D2244" s="20"/>
      <c r="E2244" s="3">
        <v>0</v>
      </c>
      <c r="F2244" s="3">
        <v>0</v>
      </c>
      <c r="G2244" s="20"/>
      <c r="H2244" s="3">
        <v>0</v>
      </c>
      <c r="I2244" s="3">
        <v>2.5999999999999999E-2</v>
      </c>
      <c r="J2244" s="20"/>
      <c r="K2244" s="3">
        <v>0.66500000000000004</v>
      </c>
      <c r="L2244" s="88" t="s">
        <v>72</v>
      </c>
    </row>
    <row r="2245" spans="2:12" ht="15" thickBot="1">
      <c r="B2245" s="84" t="s">
        <v>73</v>
      </c>
      <c r="C2245" s="3"/>
      <c r="D2245" s="20"/>
      <c r="E2245" s="3"/>
      <c r="F2245" s="3"/>
      <c r="G2245" s="20"/>
      <c r="H2245" s="3"/>
      <c r="I2245" s="3"/>
      <c r="J2245" s="20"/>
      <c r="K2245" s="3"/>
      <c r="L2245" s="88" t="s">
        <v>74</v>
      </c>
    </row>
    <row r="2246" spans="2:12" ht="15" thickBot="1">
      <c r="B2246" s="84" t="s">
        <v>75</v>
      </c>
      <c r="C2246" s="3"/>
      <c r="D2246" s="20"/>
      <c r="E2246" s="3"/>
      <c r="F2246" s="3"/>
      <c r="G2246" s="20"/>
      <c r="H2246" s="3"/>
      <c r="I2246" s="3"/>
      <c r="J2246" s="20"/>
      <c r="K2246" s="3"/>
      <c r="L2246" s="88" t="s">
        <v>76</v>
      </c>
    </row>
    <row r="2247" spans="2:12" ht="15" thickBot="1">
      <c r="B2247" s="84" t="s">
        <v>77</v>
      </c>
      <c r="C2247" s="3">
        <v>0.92661951325630032</v>
      </c>
      <c r="D2247" s="20"/>
      <c r="E2247" s="3">
        <v>20.680523803958195</v>
      </c>
      <c r="F2247" s="3">
        <v>0.48357000000000006</v>
      </c>
      <c r="G2247" s="20"/>
      <c r="H2247" s="3">
        <v>21.394601068617455</v>
      </c>
      <c r="I2247" s="3">
        <v>1.704</v>
      </c>
      <c r="J2247" s="20"/>
      <c r="K2247" s="3">
        <v>33.542999999999999</v>
      </c>
      <c r="L2247" s="88" t="s">
        <v>78</v>
      </c>
    </row>
    <row r="2248" spans="2:12" ht="15" thickBot="1">
      <c r="B2248" s="84" t="s">
        <v>79</v>
      </c>
      <c r="C2248" s="3">
        <v>0.97699999999999998</v>
      </c>
      <c r="D2248" s="20"/>
      <c r="E2248" s="3">
        <v>10.156000000000001</v>
      </c>
      <c r="F2248" s="3">
        <v>0.97799999999999998</v>
      </c>
      <c r="G2248" s="20"/>
      <c r="H2248" s="3">
        <v>10.172000000000001</v>
      </c>
      <c r="I2248" s="3">
        <v>0.98799999999999999</v>
      </c>
      <c r="J2248" s="20"/>
      <c r="K2248" s="3">
        <v>10.276</v>
      </c>
      <c r="L2248" s="88" t="s">
        <v>80</v>
      </c>
    </row>
    <row r="2249" spans="2:12" ht="15" thickBot="1">
      <c r="B2249" s="84" t="s">
        <v>81</v>
      </c>
      <c r="C2249" s="3">
        <v>42.259979999999999</v>
      </c>
      <c r="D2249" s="20"/>
      <c r="E2249" s="3">
        <v>939.76700000000005</v>
      </c>
      <c r="F2249" s="3">
        <v>44.552759999999992</v>
      </c>
      <c r="G2249" s="20"/>
      <c r="H2249" s="3">
        <v>982.79</v>
      </c>
      <c r="I2249" s="3">
        <v>40.272120000000001</v>
      </c>
      <c r="J2249" s="20"/>
      <c r="K2249" s="3">
        <v>891.96</v>
      </c>
      <c r="L2249" s="88" t="s">
        <v>82</v>
      </c>
    </row>
    <row r="2250" spans="2:12" ht="15" thickBot="1">
      <c r="B2250" s="84" t="s">
        <v>83</v>
      </c>
      <c r="C2250" s="3">
        <v>59.362000000000002</v>
      </c>
      <c r="D2250" s="20"/>
      <c r="E2250" s="3">
        <v>993.18200000000002</v>
      </c>
      <c r="F2250" s="3">
        <v>62.192999999999998</v>
      </c>
      <c r="G2250" s="20"/>
      <c r="H2250" s="3">
        <v>1077.6279999999999</v>
      </c>
      <c r="I2250" s="3">
        <v>63.761000000000003</v>
      </c>
      <c r="J2250" s="20"/>
      <c r="K2250" s="3">
        <v>1278.346</v>
      </c>
      <c r="L2250" s="88" t="s">
        <v>84</v>
      </c>
    </row>
    <row r="2251" spans="2:12" ht="15" thickBot="1">
      <c r="B2251" s="84" t="s">
        <v>85</v>
      </c>
      <c r="C2251" s="3"/>
      <c r="D2251" s="20"/>
      <c r="E2251" s="3"/>
      <c r="F2251" s="3"/>
      <c r="G2251" s="20"/>
      <c r="H2251" s="3"/>
      <c r="I2251" s="3"/>
      <c r="J2251" s="20"/>
      <c r="K2251" s="3"/>
      <c r="L2251" s="89" t="s">
        <v>86</v>
      </c>
    </row>
    <row r="2252" spans="2:12" ht="15" thickBot="1">
      <c r="B2252" s="85" t="s">
        <v>87</v>
      </c>
      <c r="C2252" s="3">
        <v>1.429</v>
      </c>
      <c r="D2252" s="20"/>
      <c r="E2252" s="3">
        <v>22.163</v>
      </c>
      <c r="F2252" s="3">
        <v>1.4339999999999999</v>
      </c>
      <c r="G2252" s="20"/>
      <c r="H2252" s="3">
        <v>22.027000000000001</v>
      </c>
      <c r="I2252" s="3">
        <v>1.427</v>
      </c>
      <c r="J2252" s="20"/>
      <c r="K2252" s="3">
        <v>19.710999999999999</v>
      </c>
      <c r="L2252" s="92" t="s">
        <v>88</v>
      </c>
    </row>
    <row r="2253" spans="2:12" ht="16.5" thickBot="1">
      <c r="B2253" s="86" t="s">
        <v>383</v>
      </c>
      <c r="C2253" s="90">
        <v>132.63010151325631</v>
      </c>
      <c r="D2253" s="90" t="s">
        <v>19</v>
      </c>
      <c r="E2253" s="90">
        <v>2632.8263702992481</v>
      </c>
      <c r="F2253" s="90">
        <v>136.12711992638916</v>
      </c>
      <c r="G2253" s="90" t="s">
        <v>19</v>
      </c>
      <c r="H2253" s="90">
        <v>2653.126125077195</v>
      </c>
      <c r="I2253" s="90">
        <f>SUM(I2231:I2252)</f>
        <v>131.19978598276765</v>
      </c>
      <c r="J2253" s="90"/>
      <c r="K2253" s="90">
        <f>SUM(K2231:K2252)</f>
        <v>2598.6119999999996</v>
      </c>
      <c r="L2253" s="86" t="s">
        <v>385</v>
      </c>
    </row>
    <row r="2254" spans="2:12" ht="16.5" thickBot="1">
      <c r="B2254" s="86" t="s">
        <v>384</v>
      </c>
      <c r="C2254" s="90">
        <v>2530.2840000000001</v>
      </c>
      <c r="D2254" s="90"/>
      <c r="E2254" s="90">
        <v>33325.847000000002</v>
      </c>
      <c r="F2254" s="90">
        <v>2509.5720000000001</v>
      </c>
      <c r="G2254" s="90"/>
      <c r="H2254" s="90">
        <v>32582.626</v>
      </c>
      <c r="I2254" s="90">
        <v>2565.1190000000001</v>
      </c>
      <c r="J2254" s="90"/>
      <c r="K2254" s="90">
        <v>33414.125999999997</v>
      </c>
      <c r="L2254" s="86" t="s">
        <v>382</v>
      </c>
    </row>
    <row r="2259" spans="2:12">
      <c r="B2259" s="59" t="s">
        <v>259</v>
      </c>
      <c r="L2259" s="59" t="s">
        <v>260</v>
      </c>
    </row>
    <row r="2260" spans="2:12">
      <c r="B2260" s="59" t="s">
        <v>316</v>
      </c>
      <c r="L2260" s="59" t="s">
        <v>405</v>
      </c>
    </row>
    <row r="2261" spans="2:12" ht="15" thickBot="1">
      <c r="B2261" s="59" t="s">
        <v>280</v>
      </c>
      <c r="L2261" s="59" t="s">
        <v>281</v>
      </c>
    </row>
    <row r="2262" spans="2:12" ht="15" thickBot="1">
      <c r="B2262" s="120" t="s">
        <v>43</v>
      </c>
      <c r="C2262" s="105">
        <v>2015</v>
      </c>
      <c r="D2262" s="106"/>
      <c r="E2262" s="107"/>
      <c r="F2262" s="105">
        <v>2016</v>
      </c>
      <c r="G2262" s="106"/>
      <c r="H2262" s="107"/>
      <c r="I2262" s="105">
        <v>2017</v>
      </c>
      <c r="J2262" s="106"/>
      <c r="K2262" s="107"/>
      <c r="L2262" s="108" t="s">
        <v>44</v>
      </c>
    </row>
    <row r="2263" spans="2:12">
      <c r="B2263" s="121"/>
      <c r="C2263" s="79" t="s">
        <v>282</v>
      </c>
      <c r="D2263" s="79" t="s">
        <v>283</v>
      </c>
      <c r="E2263" s="79" t="s">
        <v>10</v>
      </c>
      <c r="F2263" s="79" t="s">
        <v>282</v>
      </c>
      <c r="G2263" s="79" t="s">
        <v>283</v>
      </c>
      <c r="H2263" s="80" t="s">
        <v>10</v>
      </c>
      <c r="I2263" s="79" t="s">
        <v>282</v>
      </c>
      <c r="J2263" s="79" t="s">
        <v>283</v>
      </c>
      <c r="K2263" s="80" t="s">
        <v>10</v>
      </c>
      <c r="L2263" s="109"/>
    </row>
    <row r="2264" spans="2:12" ht="29.25" thickBot="1">
      <c r="B2264" s="122"/>
      <c r="C2264" s="93" t="s">
        <v>11</v>
      </c>
      <c r="D2264" s="94" t="s">
        <v>430</v>
      </c>
      <c r="E2264" s="95" t="s">
        <v>429</v>
      </c>
      <c r="F2264" s="93" t="s">
        <v>11</v>
      </c>
      <c r="G2264" s="94" t="s">
        <v>430</v>
      </c>
      <c r="H2264" s="95" t="s">
        <v>429</v>
      </c>
      <c r="I2264" s="93" t="s">
        <v>11</v>
      </c>
      <c r="J2264" s="94" t="s">
        <v>430</v>
      </c>
      <c r="K2264" s="95" t="s">
        <v>429</v>
      </c>
      <c r="L2264" s="110"/>
    </row>
    <row r="2265" spans="2:12" ht="15" thickBot="1">
      <c r="B2265" s="83" t="s">
        <v>45</v>
      </c>
      <c r="C2265" s="1">
        <v>0.1639497757679946</v>
      </c>
      <c r="D2265" s="5">
        <v>52.412999999999997</v>
      </c>
      <c r="E2265" s="1">
        <v>2.5939999999999999</v>
      </c>
      <c r="F2265" s="1">
        <v>9.3892352538480314E-2</v>
      </c>
      <c r="G2265" s="5">
        <v>30.648821206908298</v>
      </c>
      <c r="H2265" s="1">
        <v>1.6227527327998221</v>
      </c>
      <c r="I2265" s="1">
        <v>0.38400000000000001</v>
      </c>
      <c r="J2265" s="5"/>
      <c r="K2265" s="1">
        <v>5.8890000000000002</v>
      </c>
      <c r="L2265" s="87" t="s">
        <v>46</v>
      </c>
    </row>
    <row r="2266" spans="2:12" ht="15" thickBot="1">
      <c r="B2266" s="84" t="s">
        <v>47</v>
      </c>
      <c r="C2266" s="3"/>
      <c r="D2266" s="20"/>
      <c r="E2266" s="3"/>
      <c r="F2266" s="3"/>
      <c r="G2266" s="20"/>
      <c r="H2266" s="3"/>
      <c r="I2266" s="3">
        <v>9.4847451912943054E-2</v>
      </c>
      <c r="J2266" s="20"/>
      <c r="K2266" s="3">
        <v>0.91053553836425338</v>
      </c>
      <c r="L2266" s="88" t="s">
        <v>48</v>
      </c>
    </row>
    <row r="2267" spans="2:12" ht="15" thickBot="1">
      <c r="B2267" s="84" t="s">
        <v>49</v>
      </c>
      <c r="C2267" s="3"/>
      <c r="D2267" s="20"/>
      <c r="E2267" s="3"/>
      <c r="F2267" s="3"/>
      <c r="G2267" s="20"/>
      <c r="H2267" s="3"/>
      <c r="I2267" s="3"/>
      <c r="J2267" s="20"/>
      <c r="K2267" s="3"/>
      <c r="L2267" s="88" t="s">
        <v>50</v>
      </c>
    </row>
    <row r="2268" spans="2:12" ht="15" thickBot="1">
      <c r="B2268" s="84" t="s">
        <v>51</v>
      </c>
      <c r="C2268" s="3">
        <v>4.5019999999999998</v>
      </c>
      <c r="D2268" s="20"/>
      <c r="E2268" s="3">
        <v>100.93</v>
      </c>
      <c r="F2268" s="3">
        <v>4.5720000000000001</v>
      </c>
      <c r="G2268" s="20"/>
      <c r="H2268" s="3">
        <v>103.372</v>
      </c>
      <c r="I2268" s="3">
        <v>4.7960000000000003</v>
      </c>
      <c r="J2268" s="20"/>
      <c r="K2268" s="3">
        <v>105.901</v>
      </c>
      <c r="L2268" s="88" t="s">
        <v>52</v>
      </c>
    </row>
    <row r="2269" spans="2:12" ht="15" thickBot="1">
      <c r="B2269" s="84" t="s">
        <v>53</v>
      </c>
      <c r="C2269" s="3">
        <v>9.0999999999999998E-2</v>
      </c>
      <c r="D2269" s="20"/>
      <c r="E2269" s="3">
        <v>2.024</v>
      </c>
      <c r="F2269" s="3">
        <v>8.5999999999999993E-2</v>
      </c>
      <c r="G2269" s="20"/>
      <c r="H2269" s="3">
        <v>1.905</v>
      </c>
      <c r="I2269" s="3">
        <v>8.3099999999999993E-2</v>
      </c>
      <c r="J2269" s="20"/>
      <c r="K2269" s="3">
        <v>1.897</v>
      </c>
      <c r="L2269" s="88" t="s">
        <v>54</v>
      </c>
    </row>
    <row r="2270" spans="2:12" ht="15" thickBot="1">
      <c r="B2270" s="84" t="s">
        <v>55</v>
      </c>
      <c r="C2270" s="3"/>
      <c r="D2270" s="20"/>
      <c r="E2270" s="3"/>
      <c r="F2270" s="3"/>
      <c r="G2270" s="20"/>
      <c r="H2270" s="3"/>
      <c r="I2270" s="3"/>
      <c r="J2270" s="20"/>
      <c r="K2270" s="3"/>
      <c r="L2270" s="88" t="s">
        <v>56</v>
      </c>
    </row>
    <row r="2271" spans="2:12" ht="15" thickBot="1">
      <c r="B2271" s="84" t="s">
        <v>57</v>
      </c>
      <c r="C2271" s="3"/>
      <c r="D2271" s="20"/>
      <c r="E2271" s="3"/>
      <c r="F2271" s="3"/>
      <c r="G2271" s="20"/>
      <c r="H2271" s="3"/>
      <c r="I2271" s="3"/>
      <c r="J2271" s="20"/>
      <c r="K2271" s="3"/>
      <c r="L2271" s="88" t="s">
        <v>58</v>
      </c>
    </row>
    <row r="2272" spans="2:12" ht="15" thickBot="1">
      <c r="B2272" s="84" t="s">
        <v>59</v>
      </c>
      <c r="C2272" s="3">
        <v>1.9699999999999999E-2</v>
      </c>
      <c r="D2272" s="20">
        <v>8</v>
      </c>
      <c r="E2272" s="3">
        <v>0.3959323068704329</v>
      </c>
      <c r="F2272" s="3">
        <v>1.9699999999999999E-2</v>
      </c>
      <c r="G2272" s="20">
        <v>8</v>
      </c>
      <c r="H2272" s="3">
        <v>0.42357328442610404</v>
      </c>
      <c r="I2272" s="3"/>
      <c r="J2272" s="20"/>
      <c r="K2272" s="3"/>
      <c r="L2272" s="88" t="s">
        <v>60</v>
      </c>
    </row>
    <row r="2273" spans="2:12" ht="15" thickBot="1">
      <c r="B2273" s="84" t="s">
        <v>61</v>
      </c>
      <c r="C2273" s="3">
        <v>21.042000000000002</v>
      </c>
      <c r="D2273" s="20"/>
      <c r="E2273" s="3">
        <v>219.1</v>
      </c>
      <c r="F2273" s="3">
        <v>21.923999999999999</v>
      </c>
      <c r="G2273" s="20"/>
      <c r="H2273" s="3">
        <v>220.16</v>
      </c>
      <c r="I2273" s="3">
        <v>22.362480000000001</v>
      </c>
      <c r="J2273" s="20"/>
      <c r="K2273" s="3">
        <v>224.60399999999998</v>
      </c>
      <c r="L2273" s="88" t="s">
        <v>62</v>
      </c>
    </row>
    <row r="2274" spans="2:12" ht="15" thickBot="1">
      <c r="B2274" s="84" t="s">
        <v>63</v>
      </c>
      <c r="C2274" s="3">
        <v>1.62</v>
      </c>
      <c r="D2274" s="20">
        <v>530.6</v>
      </c>
      <c r="E2274" s="3">
        <v>53.456000000000003</v>
      </c>
      <c r="F2274" s="3">
        <v>1.544</v>
      </c>
      <c r="G2274" s="20">
        <v>498.3</v>
      </c>
      <c r="H2274" s="3">
        <v>38.395000000000003</v>
      </c>
      <c r="I2274" s="3">
        <v>1.915</v>
      </c>
      <c r="J2274" s="20"/>
      <c r="K2274" s="3">
        <v>51.933</v>
      </c>
      <c r="L2274" s="88" t="s">
        <v>64</v>
      </c>
    </row>
    <row r="2275" spans="2:12" ht="15" thickBot="1">
      <c r="B2275" s="84" t="s">
        <v>65</v>
      </c>
      <c r="C2275" s="3">
        <v>1.228</v>
      </c>
      <c r="D2275" s="20"/>
      <c r="E2275" s="3">
        <v>5.7770000000000001</v>
      </c>
      <c r="F2275" s="3">
        <v>1.2230000000000001</v>
      </c>
      <c r="G2275" s="20"/>
      <c r="H2275" s="3">
        <v>5.827</v>
      </c>
      <c r="I2275" s="3">
        <v>1.21</v>
      </c>
      <c r="J2275" s="20"/>
      <c r="K2275" s="3">
        <v>5.6980000000000004</v>
      </c>
      <c r="L2275" s="88" t="s">
        <v>66</v>
      </c>
    </row>
    <row r="2276" spans="2:12" ht="15" thickBot="1">
      <c r="B2276" s="84" t="s">
        <v>67</v>
      </c>
      <c r="C2276" s="3">
        <v>0.11085677940736306</v>
      </c>
      <c r="D2276" s="20">
        <v>232.10300000000001</v>
      </c>
      <c r="E2276" s="3">
        <v>3.6579999999999999</v>
      </c>
      <c r="F2276" s="3">
        <v>0.14710123714025261</v>
      </c>
      <c r="G2276" s="20">
        <v>232.10300000000001</v>
      </c>
      <c r="H2276" s="3">
        <v>3.6579999999999999</v>
      </c>
      <c r="I2276" s="3">
        <v>4.7E-2</v>
      </c>
      <c r="J2276" s="20"/>
      <c r="K2276" s="3">
        <v>0.34599999999999997</v>
      </c>
      <c r="L2276" s="88" t="s">
        <v>68</v>
      </c>
    </row>
    <row r="2277" spans="2:12" ht="15" thickBot="1">
      <c r="B2277" s="84" t="s">
        <v>69</v>
      </c>
      <c r="C2277" s="3">
        <v>3.0000000000000001E-3</v>
      </c>
      <c r="D2277" s="20">
        <v>1</v>
      </c>
      <c r="E2277" s="3">
        <v>4.9491538358804113E-2</v>
      </c>
      <c r="F2277" s="3">
        <v>3.0000000000000001E-3</v>
      </c>
      <c r="G2277" s="20">
        <v>1</v>
      </c>
      <c r="H2277" s="3">
        <v>4.9491538358804113E-2</v>
      </c>
      <c r="I2277" s="3">
        <v>3.0000000000000001E-3</v>
      </c>
      <c r="J2277" s="20">
        <v>1</v>
      </c>
      <c r="K2277" s="3">
        <v>4.9491538358804113E-2</v>
      </c>
      <c r="L2277" s="88" t="s">
        <v>70</v>
      </c>
    </row>
    <row r="2278" spans="2:12" ht="15" thickBot="1">
      <c r="B2278" s="84" t="s">
        <v>71</v>
      </c>
      <c r="C2278" s="3">
        <v>3.65E-3</v>
      </c>
      <c r="D2278" s="20"/>
      <c r="E2278" s="3">
        <v>8.7999999999999995E-2</v>
      </c>
      <c r="F2278" s="3">
        <v>3.4000000000000002E-3</v>
      </c>
      <c r="G2278" s="20"/>
      <c r="H2278" s="3">
        <v>6.3E-2</v>
      </c>
      <c r="I2278" s="3">
        <v>7.0000000000000001E-3</v>
      </c>
      <c r="J2278" s="20"/>
      <c r="K2278" s="3">
        <v>0.218</v>
      </c>
      <c r="L2278" s="88" t="s">
        <v>72</v>
      </c>
    </row>
    <row r="2279" spans="2:12" ht="15" thickBot="1">
      <c r="B2279" s="84" t="s">
        <v>73</v>
      </c>
      <c r="C2279" s="3"/>
      <c r="D2279" s="20"/>
      <c r="E2279" s="3"/>
      <c r="F2279" s="3"/>
      <c r="G2279" s="20"/>
      <c r="H2279" s="3"/>
      <c r="I2279" s="3"/>
      <c r="J2279" s="20"/>
      <c r="K2279" s="3"/>
      <c r="L2279" s="88" t="s">
        <v>74</v>
      </c>
    </row>
    <row r="2280" spans="2:12" ht="15" thickBot="1">
      <c r="B2280" s="84" t="s">
        <v>75</v>
      </c>
      <c r="C2280" s="3"/>
      <c r="D2280" s="20"/>
      <c r="E2280" s="3"/>
      <c r="F2280" s="3"/>
      <c r="G2280" s="20"/>
      <c r="H2280" s="3"/>
      <c r="I2280" s="3"/>
      <c r="J2280" s="20"/>
      <c r="K2280" s="3"/>
      <c r="L2280" s="88" t="s">
        <v>76</v>
      </c>
    </row>
    <row r="2281" spans="2:12" ht="15" thickBot="1">
      <c r="B2281" s="84" t="s">
        <v>77</v>
      </c>
      <c r="C2281" s="3">
        <v>0.21148763699978498</v>
      </c>
      <c r="D2281" s="20"/>
      <c r="E2281" s="3">
        <v>4.2682145018747004</v>
      </c>
      <c r="F2281" s="3">
        <v>0.36299999999999999</v>
      </c>
      <c r="G2281" s="20"/>
      <c r="H2281" s="3">
        <v>8.7449999999999992</v>
      </c>
      <c r="I2281" s="3">
        <v>0.35099999999999998</v>
      </c>
      <c r="J2281" s="20"/>
      <c r="K2281" s="3">
        <v>8.2810000000000006</v>
      </c>
      <c r="L2281" s="88" t="s">
        <v>78</v>
      </c>
    </row>
    <row r="2282" spans="2:12" ht="15" thickBot="1">
      <c r="B2282" s="84" t="s">
        <v>79</v>
      </c>
      <c r="C2282" s="3"/>
      <c r="D2282" s="20"/>
      <c r="E2282" s="3"/>
      <c r="F2282" s="3"/>
      <c r="G2282" s="20"/>
      <c r="H2282" s="3"/>
      <c r="I2282" s="3"/>
      <c r="J2282" s="20"/>
      <c r="K2282" s="3"/>
      <c r="L2282" s="88" t="s">
        <v>80</v>
      </c>
    </row>
    <row r="2283" spans="2:12" ht="15" thickBot="1">
      <c r="B2283" s="84" t="s">
        <v>81</v>
      </c>
      <c r="C2283" s="3">
        <v>0.14069999999999999</v>
      </c>
      <c r="D2283" s="20"/>
      <c r="E2283" s="3">
        <v>2.129</v>
      </c>
      <c r="F2283" s="3">
        <v>0.10920000000000001</v>
      </c>
      <c r="G2283" s="20"/>
      <c r="H2283" s="3">
        <v>1.609</v>
      </c>
      <c r="I2283" s="3">
        <v>0.11700000000000001</v>
      </c>
      <c r="J2283" s="20"/>
      <c r="K2283" s="3">
        <v>1.7370000000000001</v>
      </c>
      <c r="L2283" s="88" t="s">
        <v>82</v>
      </c>
    </row>
    <row r="2284" spans="2:12" ht="15" thickBot="1">
      <c r="B2284" s="84" t="s">
        <v>83</v>
      </c>
      <c r="C2284" s="3">
        <v>4.2000000000000003E-2</v>
      </c>
      <c r="D2284" s="20"/>
      <c r="E2284" s="3">
        <v>0.34599999999999997</v>
      </c>
      <c r="F2284" s="3">
        <v>5.8999999999999997E-2</v>
      </c>
      <c r="G2284" s="20"/>
      <c r="H2284" s="3">
        <v>0.54800000000000004</v>
      </c>
      <c r="I2284" s="3">
        <v>5.8999999999999997E-2</v>
      </c>
      <c r="J2284" s="20"/>
      <c r="K2284" s="3">
        <v>0.64600000000000002</v>
      </c>
      <c r="L2284" s="88" t="s">
        <v>84</v>
      </c>
    </row>
    <row r="2285" spans="2:12" ht="15" thickBot="1">
      <c r="B2285" s="84" t="s">
        <v>85</v>
      </c>
      <c r="C2285" s="3"/>
      <c r="D2285" s="20"/>
      <c r="E2285" s="3"/>
      <c r="F2285" s="3"/>
      <c r="G2285" s="20"/>
      <c r="H2285" s="3"/>
      <c r="I2285" s="3"/>
      <c r="J2285" s="20"/>
      <c r="K2285" s="3"/>
      <c r="L2285" s="89" t="s">
        <v>86</v>
      </c>
    </row>
    <row r="2286" spans="2:12" ht="15" thickBot="1">
      <c r="B2286" s="85" t="s">
        <v>87</v>
      </c>
      <c r="C2286" s="3"/>
      <c r="D2286" s="20"/>
      <c r="E2286" s="3"/>
      <c r="F2286" s="3"/>
      <c r="G2286" s="20"/>
      <c r="H2286" s="3"/>
      <c r="I2286" s="3"/>
      <c r="J2286" s="20"/>
      <c r="K2286" s="3"/>
      <c r="L2286" s="92" t="s">
        <v>88</v>
      </c>
    </row>
    <row r="2287" spans="2:12" ht="16.5" thickBot="1">
      <c r="B2287" s="86" t="s">
        <v>383</v>
      </c>
      <c r="C2287" s="90">
        <v>29.178344192175146</v>
      </c>
      <c r="D2287" s="90" t="s">
        <v>19</v>
      </c>
      <c r="E2287" s="90">
        <v>394.81563834710397</v>
      </c>
      <c r="F2287" s="90">
        <v>30.147293589678732</v>
      </c>
      <c r="G2287" s="90" t="s">
        <v>19</v>
      </c>
      <c r="H2287" s="90">
        <v>387.29581755558468</v>
      </c>
      <c r="I2287" s="90">
        <f>SUM(I2265:I2286)</f>
        <v>31.42942745191295</v>
      </c>
      <c r="J2287" s="90"/>
      <c r="K2287" s="90">
        <f>SUM(K2265:K2286)</f>
        <v>408.11002707672304</v>
      </c>
      <c r="L2287" s="86" t="s">
        <v>385</v>
      </c>
    </row>
    <row r="2288" spans="2:12" ht="16.5" thickBot="1">
      <c r="B2288" s="86" t="s">
        <v>384</v>
      </c>
      <c r="C2288" s="90">
        <v>354.83600000000001</v>
      </c>
      <c r="D2288" s="90"/>
      <c r="E2288" s="90">
        <v>8874.1380000000008</v>
      </c>
      <c r="F2288" s="90">
        <v>361.03199999999998</v>
      </c>
      <c r="G2288" s="90"/>
      <c r="H2288" s="90">
        <v>8969.0540000000001</v>
      </c>
      <c r="I2288" s="90">
        <v>348.21199999999999</v>
      </c>
      <c r="J2288" s="90"/>
      <c r="K2288" s="90">
        <v>9063.143</v>
      </c>
      <c r="L2288" s="86" t="s">
        <v>382</v>
      </c>
    </row>
    <row r="2291" spans="2:12">
      <c r="B2291" s="59" t="s">
        <v>262</v>
      </c>
      <c r="L2291" s="59" t="s">
        <v>263</v>
      </c>
    </row>
    <row r="2292" spans="2:12">
      <c r="B2292" s="59" t="s">
        <v>317</v>
      </c>
      <c r="L2292" s="59" t="s">
        <v>406</v>
      </c>
    </row>
    <row r="2293" spans="2:12" ht="15" thickBot="1">
      <c r="B2293" s="59" t="s">
        <v>280</v>
      </c>
      <c r="L2293" s="59" t="s">
        <v>281</v>
      </c>
    </row>
    <row r="2294" spans="2:12" ht="15" thickBot="1">
      <c r="B2294" s="120" t="s">
        <v>43</v>
      </c>
      <c r="C2294" s="105">
        <v>2015</v>
      </c>
      <c r="D2294" s="106"/>
      <c r="E2294" s="107"/>
      <c r="F2294" s="105">
        <v>2016</v>
      </c>
      <c r="G2294" s="106"/>
      <c r="H2294" s="107"/>
      <c r="I2294" s="105">
        <v>2017</v>
      </c>
      <c r="J2294" s="106"/>
      <c r="K2294" s="107"/>
      <c r="L2294" s="108" t="s">
        <v>44</v>
      </c>
    </row>
    <row r="2295" spans="2:12">
      <c r="B2295" s="121"/>
      <c r="C2295" s="79" t="s">
        <v>282</v>
      </c>
      <c r="D2295" s="79" t="s">
        <v>283</v>
      </c>
      <c r="E2295" s="79" t="s">
        <v>10</v>
      </c>
      <c r="F2295" s="79" t="s">
        <v>282</v>
      </c>
      <c r="G2295" s="79" t="s">
        <v>283</v>
      </c>
      <c r="H2295" s="80" t="s">
        <v>10</v>
      </c>
      <c r="I2295" s="79" t="s">
        <v>282</v>
      </c>
      <c r="J2295" s="79" t="s">
        <v>283</v>
      </c>
      <c r="K2295" s="80" t="s">
        <v>10</v>
      </c>
      <c r="L2295" s="109"/>
    </row>
    <row r="2296" spans="2:12" ht="29.25" thickBot="1">
      <c r="B2296" s="122"/>
      <c r="C2296" s="93" t="s">
        <v>11</v>
      </c>
      <c r="D2296" s="94" t="s">
        <v>430</v>
      </c>
      <c r="E2296" s="95" t="s">
        <v>429</v>
      </c>
      <c r="F2296" s="93" t="s">
        <v>11</v>
      </c>
      <c r="G2296" s="94" t="s">
        <v>430</v>
      </c>
      <c r="H2296" s="95" t="s">
        <v>429</v>
      </c>
      <c r="I2296" s="93" t="s">
        <v>11</v>
      </c>
      <c r="J2296" s="94" t="s">
        <v>430</v>
      </c>
      <c r="K2296" s="95" t="s">
        <v>429</v>
      </c>
      <c r="L2296" s="110"/>
    </row>
    <row r="2297" spans="2:12" ht="15" thickBot="1">
      <c r="B2297" s="83" t="s">
        <v>45</v>
      </c>
      <c r="C2297" s="1">
        <v>1.5760000000000001</v>
      </c>
      <c r="D2297" s="5">
        <v>311.57</v>
      </c>
      <c r="E2297" s="1">
        <v>14.441412259049963</v>
      </c>
      <c r="F2297" s="1">
        <v>0.90255901179177933</v>
      </c>
      <c r="G2297" s="5">
        <v>170.62924529794699</v>
      </c>
      <c r="H2297" s="1">
        <v>9.0342487312498765</v>
      </c>
      <c r="I2297" s="1">
        <v>2.09</v>
      </c>
      <c r="J2297" s="5"/>
      <c r="K2297" s="1">
        <v>42.886000000000003</v>
      </c>
      <c r="L2297" s="87" t="s">
        <v>46</v>
      </c>
    </row>
    <row r="2298" spans="2:12" ht="15" thickBot="1">
      <c r="B2298" s="84" t="s">
        <v>47</v>
      </c>
      <c r="C2298" s="3">
        <v>0.151</v>
      </c>
      <c r="D2298" s="20"/>
      <c r="E2298" s="3">
        <v>1.4930000000000001</v>
      </c>
      <c r="F2298" s="3">
        <v>0.13200000000000001</v>
      </c>
      <c r="G2298" s="20"/>
      <c r="H2298" s="3">
        <v>1.212</v>
      </c>
      <c r="I2298" s="3">
        <v>0.44476325245805898</v>
      </c>
      <c r="J2298" s="20"/>
      <c r="K2298" s="3">
        <v>5.6929696314631544</v>
      </c>
      <c r="L2298" s="88" t="s">
        <v>48</v>
      </c>
    </row>
    <row r="2299" spans="2:12" ht="15" thickBot="1">
      <c r="B2299" s="84" t="s">
        <v>49</v>
      </c>
      <c r="C2299" s="3">
        <v>9.9000000000000005E-2</v>
      </c>
      <c r="D2299" s="20"/>
      <c r="E2299" s="3">
        <v>1.075</v>
      </c>
      <c r="F2299" s="3">
        <v>9.9000000000000005E-2</v>
      </c>
      <c r="G2299" s="20"/>
      <c r="H2299" s="3">
        <v>1.08</v>
      </c>
      <c r="I2299" s="3">
        <v>9.8000000000000004E-2</v>
      </c>
      <c r="J2299" s="20"/>
      <c r="K2299" s="3">
        <v>1.0860000000000001</v>
      </c>
      <c r="L2299" s="88" t="s">
        <v>50</v>
      </c>
    </row>
    <row r="2300" spans="2:12" ht="15" thickBot="1">
      <c r="B2300" s="84" t="s">
        <v>51</v>
      </c>
      <c r="C2300" s="3">
        <v>2.5852173983148585</v>
      </c>
      <c r="D2300" s="20"/>
      <c r="E2300" s="3">
        <v>49.5</v>
      </c>
      <c r="F2300" s="3">
        <v>2.6017413425582849</v>
      </c>
      <c r="G2300" s="20"/>
      <c r="H2300" s="3">
        <v>49.5</v>
      </c>
      <c r="I2300" s="3">
        <v>3.89</v>
      </c>
      <c r="J2300" s="20"/>
      <c r="K2300" s="3">
        <v>57.578000000000003</v>
      </c>
      <c r="L2300" s="88" t="s">
        <v>52</v>
      </c>
    </row>
    <row r="2301" spans="2:12" ht="15" thickBot="1">
      <c r="B2301" s="84" t="s">
        <v>53</v>
      </c>
      <c r="C2301" s="3">
        <v>3.7896600000000005</v>
      </c>
      <c r="D2301" s="20"/>
      <c r="E2301" s="3">
        <v>72.561855000000008</v>
      </c>
      <c r="F2301" s="3">
        <v>3.9086099999999999</v>
      </c>
      <c r="G2301" s="20"/>
      <c r="H2301" s="3">
        <v>74.364115999999996</v>
      </c>
      <c r="I2301" s="3">
        <v>3.8177000000000003</v>
      </c>
      <c r="J2301" s="20"/>
      <c r="K2301" s="3">
        <v>77.757244999999998</v>
      </c>
      <c r="L2301" s="88" t="s">
        <v>54</v>
      </c>
    </row>
    <row r="2302" spans="2:12" ht="15" thickBot="1">
      <c r="B2302" s="84" t="s">
        <v>55</v>
      </c>
      <c r="C2302" s="3"/>
      <c r="D2302" s="20"/>
      <c r="E2302" s="3"/>
      <c r="F2302" s="3"/>
      <c r="G2302" s="20"/>
      <c r="H2302" s="3"/>
      <c r="I2302" s="3"/>
      <c r="J2302" s="20"/>
      <c r="K2302" s="3"/>
      <c r="L2302" s="88" t="s">
        <v>56</v>
      </c>
    </row>
    <row r="2303" spans="2:12" ht="15" thickBot="1">
      <c r="B2303" s="84" t="s">
        <v>57</v>
      </c>
      <c r="C2303" s="3">
        <v>0.38839355948869225</v>
      </c>
      <c r="D2303" s="20"/>
      <c r="E2303" s="3">
        <v>2.4980000000000002</v>
      </c>
      <c r="F2303" s="3">
        <v>0.39730172839506173</v>
      </c>
      <c r="G2303" s="20"/>
      <c r="H2303" s="3">
        <v>2.5459999999999998</v>
      </c>
      <c r="I2303" s="3">
        <v>0.39730172839506173</v>
      </c>
      <c r="J2303" s="20"/>
      <c r="K2303" s="3">
        <v>2.593</v>
      </c>
      <c r="L2303" s="88" t="s">
        <v>58</v>
      </c>
    </row>
    <row r="2304" spans="2:12" ht="15" thickBot="1">
      <c r="B2304" s="84" t="s">
        <v>59</v>
      </c>
      <c r="C2304" s="3">
        <v>1.9636</v>
      </c>
      <c r="D2304" s="20">
        <v>982</v>
      </c>
      <c r="E2304" s="3">
        <v>17.993119994841692</v>
      </c>
      <c r="F2304" s="3">
        <v>1.9636</v>
      </c>
      <c r="G2304" s="20">
        <v>982</v>
      </c>
      <c r="H2304" s="3">
        <v>19.654837608307876</v>
      </c>
      <c r="I2304" s="3">
        <v>1.9636</v>
      </c>
      <c r="J2304" s="20">
        <v>982</v>
      </c>
      <c r="K2304" s="3">
        <v>19.654837608307876</v>
      </c>
      <c r="L2304" s="88" t="s">
        <v>60</v>
      </c>
    </row>
    <row r="2305" spans="2:12" ht="15" thickBot="1">
      <c r="B2305" s="84" t="s">
        <v>61</v>
      </c>
      <c r="C2305" s="3">
        <v>23.645999999999997</v>
      </c>
      <c r="D2305" s="20"/>
      <c r="E2305" s="3">
        <v>269.5</v>
      </c>
      <c r="F2305" s="3">
        <v>30.869999999999997</v>
      </c>
      <c r="G2305" s="20"/>
      <c r="H2305" s="3">
        <v>270.06</v>
      </c>
      <c r="I2305" s="3">
        <v>32.104799999999997</v>
      </c>
      <c r="J2305" s="20"/>
      <c r="K2305" s="3">
        <v>280.90400000000005</v>
      </c>
      <c r="L2305" s="88" t="s">
        <v>62</v>
      </c>
    </row>
    <row r="2306" spans="2:12" ht="15" thickBot="1">
      <c r="B2306" s="84" t="s">
        <v>63</v>
      </c>
      <c r="C2306" s="3">
        <v>7.2990000000000004</v>
      </c>
      <c r="D2306" s="20">
        <v>2450.5</v>
      </c>
      <c r="E2306" s="3">
        <v>165.96199999999999</v>
      </c>
      <c r="F2306" s="3">
        <v>7.2279999999999998</v>
      </c>
      <c r="G2306" s="20">
        <v>2436.9</v>
      </c>
      <c r="H2306" s="3">
        <v>187.82599999999999</v>
      </c>
      <c r="I2306" s="3">
        <v>8.157</v>
      </c>
      <c r="J2306" s="20"/>
      <c r="K2306" s="3">
        <v>179.76599999999999</v>
      </c>
      <c r="L2306" s="88" t="s">
        <v>64</v>
      </c>
    </row>
    <row r="2307" spans="2:12" ht="15" thickBot="1">
      <c r="B2307" s="84" t="s">
        <v>65</v>
      </c>
      <c r="C2307" s="3">
        <v>1.2649999999999999</v>
      </c>
      <c r="D2307" s="20"/>
      <c r="E2307" s="3">
        <v>8.1359999999999992</v>
      </c>
      <c r="F2307" s="3">
        <v>1.264</v>
      </c>
      <c r="G2307" s="20"/>
      <c r="H2307" s="3">
        <v>8.1</v>
      </c>
      <c r="I2307" s="3">
        <v>1.274</v>
      </c>
      <c r="J2307" s="20"/>
      <c r="K2307" s="3">
        <v>8.2850000000000001</v>
      </c>
      <c r="L2307" s="88" t="s">
        <v>66</v>
      </c>
    </row>
    <row r="2308" spans="2:12" ht="15" thickBot="1">
      <c r="B2308" s="84" t="s">
        <v>67</v>
      </c>
      <c r="C2308" s="3">
        <v>0.78190630048465271</v>
      </c>
      <c r="D2308" s="20">
        <v>288</v>
      </c>
      <c r="E2308" s="3">
        <v>4</v>
      </c>
      <c r="F2308" s="3">
        <v>0.78077109211163098</v>
      </c>
      <c r="G2308" s="20">
        <v>290</v>
      </c>
      <c r="H2308" s="3">
        <v>4</v>
      </c>
      <c r="I2308" s="3">
        <v>2.8410000000000002</v>
      </c>
      <c r="J2308" s="20"/>
      <c r="K2308" s="3">
        <v>4.4340000000000002</v>
      </c>
      <c r="L2308" s="88" t="s">
        <v>68</v>
      </c>
    </row>
    <row r="2309" spans="2:12" ht="15" thickBot="1">
      <c r="B2309" s="84" t="s">
        <v>69</v>
      </c>
      <c r="C2309" s="3">
        <v>1.21</v>
      </c>
      <c r="D2309" s="20">
        <v>390</v>
      </c>
      <c r="E2309" s="3">
        <v>6.19</v>
      </c>
      <c r="F2309" s="3">
        <v>1.21</v>
      </c>
      <c r="G2309" s="20">
        <v>390</v>
      </c>
      <c r="H2309" s="3">
        <v>6.1989999999999998</v>
      </c>
      <c r="I2309" s="3">
        <v>1.302</v>
      </c>
      <c r="J2309" s="20"/>
      <c r="K2309" s="3">
        <v>6.34</v>
      </c>
      <c r="L2309" s="88" t="s">
        <v>70</v>
      </c>
    </row>
    <row r="2310" spans="2:12" ht="15" thickBot="1">
      <c r="B2310" s="84" t="s">
        <v>71</v>
      </c>
      <c r="C2310" s="3">
        <v>0.31767899999999999</v>
      </c>
      <c r="D2310" s="20"/>
      <c r="E2310" s="3">
        <v>10.227888</v>
      </c>
      <c r="F2310" s="3">
        <v>0.36490000000000006</v>
      </c>
      <c r="G2310" s="20"/>
      <c r="H2310" s="3">
        <v>13.663</v>
      </c>
      <c r="I2310" s="3">
        <v>0.76300000000000001</v>
      </c>
      <c r="J2310" s="20"/>
      <c r="K2310" s="3">
        <v>12.305</v>
      </c>
      <c r="L2310" s="88" t="s">
        <v>72</v>
      </c>
    </row>
    <row r="2311" spans="2:12" ht="15" thickBot="1">
      <c r="B2311" s="84" t="s">
        <v>73</v>
      </c>
      <c r="C2311" s="3"/>
      <c r="D2311" s="20"/>
      <c r="E2311" s="3"/>
      <c r="F2311" s="3">
        <v>0.123</v>
      </c>
      <c r="G2311" s="20">
        <v>47.526000000000003</v>
      </c>
      <c r="H2311" s="3">
        <v>0.55600000000000005</v>
      </c>
      <c r="I2311" s="3">
        <v>0.11600000000000001</v>
      </c>
      <c r="J2311" s="20">
        <v>44.685000000000002</v>
      </c>
      <c r="K2311" s="3">
        <v>0.52200000000000002</v>
      </c>
      <c r="L2311" s="88" t="s">
        <v>74</v>
      </c>
    </row>
    <row r="2312" spans="2:12" ht="15" thickBot="1">
      <c r="B2312" s="84" t="s">
        <v>75</v>
      </c>
      <c r="C2312" s="3">
        <v>1.7000000000000001E-2</v>
      </c>
      <c r="D2312" s="20"/>
      <c r="E2312" s="3">
        <v>0.34</v>
      </c>
      <c r="F2312" s="3">
        <v>1.6E-2</v>
      </c>
      <c r="G2312" s="20"/>
      <c r="H2312" s="3">
        <v>0.31900000000000001</v>
      </c>
      <c r="I2312" s="3">
        <v>7.0000000000000001E-3</v>
      </c>
      <c r="J2312" s="20"/>
      <c r="K2312" s="3">
        <v>0.16600000000000001</v>
      </c>
      <c r="L2312" s="88" t="s">
        <v>76</v>
      </c>
    </row>
    <row r="2313" spans="2:12" ht="15" thickBot="1">
      <c r="B2313" s="84" t="s">
        <v>77</v>
      </c>
      <c r="C2313" s="3">
        <v>4.7003196022129838</v>
      </c>
      <c r="D2313" s="20"/>
      <c r="E2313" s="3">
        <v>165.5497009039193</v>
      </c>
      <c r="F2313" s="3">
        <v>2.1561099999999986</v>
      </c>
      <c r="G2313" s="20"/>
      <c r="H2313" s="3">
        <v>121.49696389941644</v>
      </c>
      <c r="I2313" s="3">
        <v>3.9319999999999999</v>
      </c>
      <c r="J2313" s="20"/>
      <c r="K2313" s="3">
        <v>105.458</v>
      </c>
      <c r="L2313" s="88" t="s">
        <v>78</v>
      </c>
    </row>
    <row r="2314" spans="2:12" ht="15" thickBot="1">
      <c r="B2314" s="84" t="s">
        <v>79</v>
      </c>
      <c r="C2314" s="3">
        <v>2.0139999999999998</v>
      </c>
      <c r="D2314" s="20"/>
      <c r="E2314" s="3">
        <v>20.683</v>
      </c>
      <c r="F2314" s="3">
        <v>2.0569999999999999</v>
      </c>
      <c r="G2314" s="20"/>
      <c r="H2314" s="3">
        <v>21.114999999999998</v>
      </c>
      <c r="I2314" s="3">
        <v>2.0920000000000001</v>
      </c>
      <c r="J2314" s="20"/>
      <c r="K2314" s="3">
        <v>21.638999999999999</v>
      </c>
      <c r="L2314" s="88" t="s">
        <v>80</v>
      </c>
    </row>
    <row r="2315" spans="2:12" ht="15" thickBot="1">
      <c r="B2315" s="84" t="s">
        <v>81</v>
      </c>
      <c r="C2315" s="3">
        <v>15.050699999999999</v>
      </c>
      <c r="D2315" s="20"/>
      <c r="E2315" s="3">
        <v>352.52199999999999</v>
      </c>
      <c r="F2315" s="3">
        <v>14.608859999999998</v>
      </c>
      <c r="G2315" s="20"/>
      <c r="H2315" s="3">
        <v>348.12599999999998</v>
      </c>
      <c r="I2315" s="3">
        <v>14.98518</v>
      </c>
      <c r="J2315" s="20"/>
      <c r="K2315" s="3">
        <v>362.37799999999999</v>
      </c>
      <c r="L2315" s="88" t="s">
        <v>82</v>
      </c>
    </row>
    <row r="2316" spans="2:12" ht="15" thickBot="1">
      <c r="B2316" s="84" t="s">
        <v>83</v>
      </c>
      <c r="C2316" s="3">
        <v>2.827</v>
      </c>
      <c r="D2316" s="20"/>
      <c r="E2316" s="3">
        <v>29.593</v>
      </c>
      <c r="F2316" s="3">
        <v>2.9460000000000002</v>
      </c>
      <c r="G2316" s="20"/>
      <c r="H2316" s="3">
        <v>36.308999999999997</v>
      </c>
      <c r="I2316" s="3">
        <v>3.077</v>
      </c>
      <c r="J2316" s="20"/>
      <c r="K2316" s="3">
        <v>40.113999999999997</v>
      </c>
      <c r="L2316" s="88" t="s">
        <v>84</v>
      </c>
    </row>
    <row r="2317" spans="2:12" ht="15" thickBot="1">
      <c r="B2317" s="84" t="s">
        <v>85</v>
      </c>
      <c r="C2317" s="3"/>
      <c r="D2317" s="20"/>
      <c r="E2317" s="3"/>
      <c r="F2317" s="3"/>
      <c r="G2317" s="20"/>
      <c r="H2317" s="3"/>
      <c r="I2317" s="3"/>
      <c r="J2317" s="20"/>
      <c r="K2317" s="3"/>
      <c r="L2317" s="89" t="s">
        <v>86</v>
      </c>
    </row>
    <row r="2318" spans="2:12" ht="15" thickBot="1">
      <c r="B2318" s="85" t="s">
        <v>87</v>
      </c>
      <c r="C2318" s="3">
        <v>2.2650000000000001</v>
      </c>
      <c r="D2318" s="20"/>
      <c r="E2318" s="3">
        <v>26.219000000000001</v>
      </c>
      <c r="F2318" s="3">
        <v>2.4580000000000002</v>
      </c>
      <c r="G2318" s="20"/>
      <c r="H2318" s="3">
        <v>29.224</v>
      </c>
      <c r="I2318" s="3">
        <v>2.2610000000000001</v>
      </c>
      <c r="J2318" s="20"/>
      <c r="K2318" s="3">
        <v>23.117000000000001</v>
      </c>
      <c r="L2318" s="92" t="s">
        <v>88</v>
      </c>
    </row>
    <row r="2319" spans="2:12" ht="16.5" thickBot="1">
      <c r="B2319" s="86" t="s">
        <v>383</v>
      </c>
      <c r="C2319" s="90">
        <v>71.946475860501195</v>
      </c>
      <c r="D2319" s="90" t="s">
        <v>19</v>
      </c>
      <c r="E2319" s="90">
        <v>1218.4849761578112</v>
      </c>
      <c r="F2319" s="90">
        <v>77.685343174856754</v>
      </c>
      <c r="G2319" s="90" t="s">
        <v>19</v>
      </c>
      <c r="H2319" s="90">
        <v>1143.0652023395578</v>
      </c>
      <c r="I2319" s="90">
        <f>SUM(I2297:I2318)</f>
        <v>85.613344980853114</v>
      </c>
      <c r="J2319" s="90"/>
      <c r="K2319" s="90">
        <f>SUM(K2297:K2318)</f>
        <v>1252.676052239771</v>
      </c>
      <c r="L2319" s="86" t="s">
        <v>385</v>
      </c>
    </row>
    <row r="2320" spans="2:12" ht="16.5" thickBot="1">
      <c r="B2320" s="86" t="s">
        <v>384</v>
      </c>
      <c r="C2320" s="90">
        <v>1066.289</v>
      </c>
      <c r="D2320" s="90"/>
      <c r="E2320" s="90">
        <v>16966.138999999999</v>
      </c>
      <c r="F2320" s="90">
        <v>1054.114</v>
      </c>
      <c r="G2320" s="90"/>
      <c r="H2320" s="90">
        <v>16940.591</v>
      </c>
      <c r="I2320" s="90">
        <v>1084.5050000000001</v>
      </c>
      <c r="J2320" s="90"/>
      <c r="K2320" s="90">
        <v>17218.172999999999</v>
      </c>
      <c r="L2320" s="86" t="s">
        <v>382</v>
      </c>
    </row>
    <row r="2324" spans="2:12">
      <c r="B2324" s="59" t="s">
        <v>265</v>
      </c>
      <c r="L2324" s="59" t="s">
        <v>266</v>
      </c>
    </row>
    <row r="2325" spans="2:12">
      <c r="B2325" s="59" t="s">
        <v>318</v>
      </c>
      <c r="L2325" s="59" t="s">
        <v>319</v>
      </c>
    </row>
    <row r="2326" spans="2:12" ht="15" thickBot="1">
      <c r="B2326" s="59" t="s">
        <v>280</v>
      </c>
      <c r="L2326" s="59" t="s">
        <v>281</v>
      </c>
    </row>
    <row r="2327" spans="2:12" ht="15" thickBot="1">
      <c r="B2327" s="120" t="s">
        <v>43</v>
      </c>
      <c r="C2327" s="105">
        <v>2015</v>
      </c>
      <c r="D2327" s="106"/>
      <c r="E2327" s="107"/>
      <c r="F2327" s="105">
        <v>2016</v>
      </c>
      <c r="G2327" s="106"/>
      <c r="H2327" s="107"/>
      <c r="I2327" s="105">
        <v>2017</v>
      </c>
      <c r="J2327" s="106"/>
      <c r="K2327" s="107"/>
      <c r="L2327" s="108" t="s">
        <v>44</v>
      </c>
    </row>
    <row r="2328" spans="2:12">
      <c r="B2328" s="121"/>
      <c r="C2328" s="79" t="s">
        <v>282</v>
      </c>
      <c r="D2328" s="79" t="s">
        <v>283</v>
      </c>
      <c r="E2328" s="79" t="s">
        <v>10</v>
      </c>
      <c r="F2328" s="79" t="s">
        <v>282</v>
      </c>
      <c r="G2328" s="79" t="s">
        <v>283</v>
      </c>
      <c r="H2328" s="80" t="s">
        <v>10</v>
      </c>
      <c r="I2328" s="79" t="s">
        <v>282</v>
      </c>
      <c r="J2328" s="79" t="s">
        <v>283</v>
      </c>
      <c r="K2328" s="80" t="s">
        <v>10</v>
      </c>
      <c r="L2328" s="109"/>
    </row>
    <row r="2329" spans="2:12" ht="29.25" thickBot="1">
      <c r="B2329" s="122"/>
      <c r="C2329" s="93" t="s">
        <v>11</v>
      </c>
      <c r="D2329" s="94" t="s">
        <v>430</v>
      </c>
      <c r="E2329" s="95" t="s">
        <v>429</v>
      </c>
      <c r="F2329" s="93" t="s">
        <v>11</v>
      </c>
      <c r="G2329" s="94" t="s">
        <v>430</v>
      </c>
      <c r="H2329" s="95" t="s">
        <v>429</v>
      </c>
      <c r="I2329" s="93" t="s">
        <v>11</v>
      </c>
      <c r="J2329" s="94" t="s">
        <v>430</v>
      </c>
      <c r="K2329" s="95" t="s">
        <v>429</v>
      </c>
      <c r="L2329" s="110"/>
    </row>
    <row r="2330" spans="2:12" ht="15" thickBot="1">
      <c r="B2330" s="83" t="s">
        <v>45</v>
      </c>
      <c r="C2330" s="1">
        <v>0.25688915557595227</v>
      </c>
      <c r="D2330" s="5">
        <v>838.28</v>
      </c>
      <c r="E2330" s="1">
        <v>4.1769999999999996</v>
      </c>
      <c r="F2330" s="1">
        <v>6.4110120000000004</v>
      </c>
      <c r="G2330" s="5">
        <v>11261.0874002241</v>
      </c>
      <c r="H2330" s="1">
        <v>1.18425</v>
      </c>
      <c r="I2330" s="1">
        <v>0.104</v>
      </c>
      <c r="J2330" s="5"/>
      <c r="K2330" s="1">
        <v>1.2</v>
      </c>
      <c r="L2330" s="87" t="s">
        <v>46</v>
      </c>
    </row>
    <row r="2331" spans="2:12" ht="15" thickBot="1">
      <c r="B2331" s="84" t="s">
        <v>47</v>
      </c>
      <c r="C2331" s="3">
        <v>0.13400000000000001</v>
      </c>
      <c r="D2331" s="20"/>
      <c r="E2331" s="3">
        <v>1.673</v>
      </c>
      <c r="F2331" s="3">
        <v>0.111</v>
      </c>
      <c r="G2331" s="20"/>
      <c r="H2331" s="3">
        <v>1.3759999999999999</v>
      </c>
      <c r="I2331" s="3">
        <v>0.30045240161615799</v>
      </c>
      <c r="J2331" s="20"/>
      <c r="K2331" s="3">
        <v>2.4036192129292639</v>
      </c>
      <c r="L2331" s="88" t="s">
        <v>48</v>
      </c>
    </row>
    <row r="2332" spans="2:12" ht="15" thickBot="1">
      <c r="B2332" s="84" t="s">
        <v>49</v>
      </c>
      <c r="C2332" s="3"/>
      <c r="D2332" s="20"/>
      <c r="E2332" s="3"/>
      <c r="F2332" s="3"/>
      <c r="G2332" s="20"/>
      <c r="H2332" s="3"/>
      <c r="I2332" s="3"/>
      <c r="J2332" s="20"/>
      <c r="K2332" s="3"/>
      <c r="L2332" s="88" t="s">
        <v>50</v>
      </c>
    </row>
    <row r="2333" spans="2:12" ht="15" thickBot="1">
      <c r="B2333" s="84" t="s">
        <v>51</v>
      </c>
      <c r="C2333" s="3">
        <v>14.061999999999999</v>
      </c>
      <c r="D2333" s="20"/>
      <c r="E2333" s="3">
        <v>147.03399999999999</v>
      </c>
      <c r="F2333" s="3">
        <v>13.223000000000001</v>
      </c>
      <c r="G2333" s="20"/>
      <c r="H2333" s="3">
        <v>138.58600000000001</v>
      </c>
      <c r="I2333" s="3">
        <v>13.487</v>
      </c>
      <c r="J2333" s="20"/>
      <c r="K2333" s="3">
        <v>141.41300000000001</v>
      </c>
      <c r="L2333" s="88" t="s">
        <v>52</v>
      </c>
    </row>
    <row r="2334" spans="2:12" ht="15" thickBot="1">
      <c r="B2334" s="84" t="s">
        <v>53</v>
      </c>
      <c r="C2334" s="3">
        <v>0</v>
      </c>
      <c r="D2334" s="20">
        <v>0</v>
      </c>
      <c r="E2334" s="3">
        <v>0</v>
      </c>
      <c r="F2334" s="3">
        <v>0</v>
      </c>
      <c r="G2334" s="20">
        <v>0</v>
      </c>
      <c r="H2334" s="3">
        <v>0</v>
      </c>
      <c r="I2334" s="3">
        <v>0</v>
      </c>
      <c r="J2334" s="20">
        <v>0</v>
      </c>
      <c r="K2334" s="3">
        <v>0</v>
      </c>
      <c r="L2334" s="88" t="s">
        <v>54</v>
      </c>
    </row>
    <row r="2335" spans="2:12" ht="15" thickBot="1">
      <c r="B2335" s="84" t="s">
        <v>55</v>
      </c>
      <c r="C2335" s="3"/>
      <c r="D2335" s="20"/>
      <c r="E2335" s="3"/>
      <c r="F2335" s="3"/>
      <c r="G2335" s="20"/>
      <c r="H2335" s="3"/>
      <c r="I2335" s="3"/>
      <c r="J2335" s="20"/>
      <c r="K2335" s="3"/>
      <c r="L2335" s="88" t="s">
        <v>56</v>
      </c>
    </row>
    <row r="2336" spans="2:12" ht="15" thickBot="1">
      <c r="B2336" s="84" t="s">
        <v>57</v>
      </c>
      <c r="C2336" s="3"/>
      <c r="D2336" s="20"/>
      <c r="E2336" s="3"/>
      <c r="F2336" s="3"/>
      <c r="G2336" s="20"/>
      <c r="H2336" s="3"/>
      <c r="I2336" s="3"/>
      <c r="J2336" s="20"/>
      <c r="K2336" s="3"/>
      <c r="L2336" s="88" t="s">
        <v>58</v>
      </c>
    </row>
    <row r="2337" spans="2:12" ht="15" thickBot="1">
      <c r="B2337" s="84" t="s">
        <v>59</v>
      </c>
      <c r="C2337" s="3">
        <v>9.907</v>
      </c>
      <c r="D2337" s="20"/>
      <c r="E2337" s="3">
        <v>77.611999999999995</v>
      </c>
      <c r="F2337" s="3">
        <v>9.2159999999999993</v>
      </c>
      <c r="G2337" s="20"/>
      <c r="H2337" s="3">
        <v>67.91</v>
      </c>
      <c r="I2337" s="3">
        <v>4.53</v>
      </c>
      <c r="J2337" s="20"/>
      <c r="K2337" s="3">
        <v>40.067999999999998</v>
      </c>
      <c r="L2337" s="88" t="s">
        <v>60</v>
      </c>
    </row>
    <row r="2338" spans="2:12" ht="15" thickBot="1">
      <c r="B2338" s="84" t="s">
        <v>61</v>
      </c>
      <c r="C2338" s="3">
        <v>14.112</v>
      </c>
      <c r="D2338" s="20"/>
      <c r="E2338" s="3">
        <v>144.19999999999999</v>
      </c>
      <c r="F2338" s="3">
        <v>14.112</v>
      </c>
      <c r="G2338" s="20"/>
      <c r="H2338" s="3">
        <v>144.19999999999999</v>
      </c>
      <c r="I2338" s="3">
        <v>14.253120000000001</v>
      </c>
      <c r="J2338" s="20"/>
      <c r="K2338" s="3">
        <v>145.642</v>
      </c>
      <c r="L2338" s="88" t="s">
        <v>62</v>
      </c>
    </row>
    <row r="2339" spans="2:12" ht="15" thickBot="1">
      <c r="B2339" s="84" t="s">
        <v>63</v>
      </c>
      <c r="C2339" s="3">
        <v>7.117</v>
      </c>
      <c r="D2339" s="20"/>
      <c r="E2339" s="3">
        <v>200.56800000000001</v>
      </c>
      <c r="F2339" s="3">
        <v>7.1059999999999999</v>
      </c>
      <c r="G2339" s="20"/>
      <c r="H2339" s="3">
        <v>196.90199999999999</v>
      </c>
      <c r="I2339" s="3"/>
      <c r="J2339" s="20"/>
      <c r="K2339" s="3"/>
      <c r="L2339" s="88" t="s">
        <v>64</v>
      </c>
    </row>
    <row r="2340" spans="2:12" ht="15" thickBot="1">
      <c r="B2340" s="84" t="s">
        <v>65</v>
      </c>
      <c r="C2340" s="3"/>
      <c r="D2340" s="20"/>
      <c r="E2340" s="3"/>
      <c r="F2340" s="3"/>
      <c r="G2340" s="20"/>
      <c r="H2340" s="3"/>
      <c r="I2340" s="3"/>
      <c r="J2340" s="20"/>
      <c r="K2340" s="3"/>
      <c r="L2340" s="88" t="s">
        <v>66</v>
      </c>
    </row>
    <row r="2341" spans="2:12" ht="15" thickBot="1">
      <c r="B2341" s="84" t="s">
        <v>67</v>
      </c>
      <c r="C2341" s="3">
        <v>3.507906666030443</v>
      </c>
      <c r="D2341" s="20">
        <v>704</v>
      </c>
      <c r="E2341" s="3">
        <v>18</v>
      </c>
      <c r="F2341" s="3">
        <v>3.507906666030443</v>
      </c>
      <c r="G2341" s="20">
        <v>704</v>
      </c>
      <c r="H2341" s="3">
        <v>18</v>
      </c>
      <c r="I2341" s="3">
        <v>3.507906666030443</v>
      </c>
      <c r="J2341" s="20">
        <v>704</v>
      </c>
      <c r="K2341" s="3">
        <v>18</v>
      </c>
      <c r="L2341" s="88" t="s">
        <v>68</v>
      </c>
    </row>
    <row r="2342" spans="2:12" ht="15" thickBot="1">
      <c r="B2342" s="84" t="s">
        <v>69</v>
      </c>
      <c r="C2342" s="3"/>
      <c r="D2342" s="20"/>
      <c r="E2342" s="3"/>
      <c r="F2342" s="3"/>
      <c r="G2342" s="20"/>
      <c r="H2342" s="3"/>
      <c r="I2342" s="3"/>
      <c r="J2342" s="20"/>
      <c r="K2342" s="3"/>
      <c r="L2342" s="88" t="s">
        <v>70</v>
      </c>
    </row>
    <row r="2343" spans="2:12" ht="15" thickBot="1">
      <c r="B2343" s="84" t="s">
        <v>71</v>
      </c>
      <c r="C2343" s="3">
        <v>5.0000000000000001E-3</v>
      </c>
      <c r="D2343" s="20"/>
      <c r="E2343" s="3">
        <v>0.15526500000000004</v>
      </c>
      <c r="F2343" s="3">
        <v>3.6200000000000003E-2</v>
      </c>
      <c r="G2343" s="20"/>
      <c r="H2343" s="3">
        <v>0.58799999999999997</v>
      </c>
      <c r="I2343" s="3">
        <v>0.126</v>
      </c>
      <c r="J2343" s="20"/>
      <c r="K2343" s="3">
        <v>0.95</v>
      </c>
      <c r="L2343" s="88" t="s">
        <v>72</v>
      </c>
    </row>
    <row r="2344" spans="2:12" ht="15" thickBot="1">
      <c r="B2344" s="84" t="s">
        <v>73</v>
      </c>
      <c r="C2344" s="3">
        <v>7.6999999999999999E-2</v>
      </c>
      <c r="D2344" s="20"/>
      <c r="E2344" s="3">
        <v>0.193</v>
      </c>
      <c r="F2344" s="3">
        <v>7.5999999999999998E-2</v>
      </c>
      <c r="G2344" s="20"/>
      <c r="H2344" s="3">
        <v>0.188</v>
      </c>
      <c r="I2344" s="3">
        <v>0.08</v>
      </c>
      <c r="J2344" s="20"/>
      <c r="K2344" s="3">
        <v>0.19</v>
      </c>
      <c r="L2344" s="88" t="s">
        <v>74</v>
      </c>
    </row>
    <row r="2345" spans="2:12" ht="15" thickBot="1">
      <c r="B2345" s="84" t="s">
        <v>75</v>
      </c>
      <c r="C2345" s="3"/>
      <c r="D2345" s="20"/>
      <c r="E2345" s="3"/>
      <c r="F2345" s="3"/>
      <c r="G2345" s="20"/>
      <c r="H2345" s="3"/>
      <c r="I2345" s="3"/>
      <c r="J2345" s="20"/>
      <c r="K2345" s="3"/>
      <c r="L2345" s="88" t="s">
        <v>76</v>
      </c>
    </row>
    <row r="2346" spans="2:12" ht="15" thickBot="1">
      <c r="B2346" s="84" t="s">
        <v>77</v>
      </c>
      <c r="C2346" s="3"/>
      <c r="D2346" s="20"/>
      <c r="E2346" s="3"/>
      <c r="F2346" s="3">
        <v>0.93237000000000003</v>
      </c>
      <c r="G2346" s="20"/>
      <c r="H2346" s="3">
        <v>5.515702210386058</v>
      </c>
      <c r="I2346" s="3">
        <v>0.93237000000000003</v>
      </c>
      <c r="J2346" s="20"/>
      <c r="K2346" s="3">
        <v>5.515702210386058</v>
      </c>
      <c r="L2346" s="88" t="s">
        <v>78</v>
      </c>
    </row>
    <row r="2347" spans="2:12" ht="15" thickBot="1">
      <c r="B2347" s="84" t="s">
        <v>79</v>
      </c>
      <c r="C2347" s="3"/>
      <c r="D2347" s="20"/>
      <c r="E2347" s="3"/>
      <c r="F2347" s="3"/>
      <c r="G2347" s="20"/>
      <c r="H2347" s="3"/>
      <c r="I2347" s="3"/>
      <c r="J2347" s="20"/>
      <c r="K2347" s="3"/>
      <c r="L2347" s="88" t="s">
        <v>80</v>
      </c>
    </row>
    <row r="2348" spans="2:12" ht="15" thickBot="1">
      <c r="B2348" s="84" t="s">
        <v>81</v>
      </c>
      <c r="C2348" s="3">
        <v>9.8280000000000006E-2</v>
      </c>
      <c r="D2348" s="20"/>
      <c r="E2348" s="3">
        <v>0.85399999999999998</v>
      </c>
      <c r="F2348" s="3">
        <v>0.12306</v>
      </c>
      <c r="G2348" s="20"/>
      <c r="H2348" s="3">
        <v>1.2769999999999999</v>
      </c>
      <c r="I2348" s="3">
        <v>0.12474</v>
      </c>
      <c r="J2348" s="20"/>
      <c r="K2348" s="3">
        <v>1.2809999999999999</v>
      </c>
      <c r="L2348" s="88" t="s">
        <v>82</v>
      </c>
    </row>
    <row r="2349" spans="2:12" ht="15" thickBot="1">
      <c r="B2349" s="84" t="s">
        <v>83</v>
      </c>
      <c r="C2349" s="3">
        <v>2.11</v>
      </c>
      <c r="D2349" s="20"/>
      <c r="E2349" s="3">
        <v>18.611000000000001</v>
      </c>
      <c r="F2349" s="3">
        <v>2.169</v>
      </c>
      <c r="G2349" s="20"/>
      <c r="H2349" s="3">
        <v>19.099</v>
      </c>
      <c r="I2349" s="3">
        <v>2.1259999999999999</v>
      </c>
      <c r="J2349" s="20"/>
      <c r="K2349" s="3">
        <v>18.68</v>
      </c>
      <c r="L2349" s="88" t="s">
        <v>84</v>
      </c>
    </row>
    <row r="2350" spans="2:12" ht="15" thickBot="1">
      <c r="B2350" s="84" t="s">
        <v>85</v>
      </c>
      <c r="C2350" s="3"/>
      <c r="D2350" s="20"/>
      <c r="E2350" s="3"/>
      <c r="F2350" s="3"/>
      <c r="G2350" s="20"/>
      <c r="H2350" s="3"/>
      <c r="I2350" s="3"/>
      <c r="J2350" s="20"/>
      <c r="K2350" s="3"/>
      <c r="L2350" s="89" t="s">
        <v>86</v>
      </c>
    </row>
    <row r="2351" spans="2:12" ht="15" thickBot="1">
      <c r="B2351" s="85" t="s">
        <v>87</v>
      </c>
      <c r="C2351" s="3">
        <v>3.4000000000000002E-2</v>
      </c>
      <c r="D2351" s="20"/>
      <c r="E2351" s="3">
        <v>0.248</v>
      </c>
      <c r="F2351" s="3">
        <v>3.5999999999999997E-2</v>
      </c>
      <c r="G2351" s="20"/>
      <c r="H2351" s="3">
        <v>0.254</v>
      </c>
      <c r="I2351" s="3">
        <v>3.5999999999999997E-2</v>
      </c>
      <c r="J2351" s="20"/>
      <c r="K2351" s="3">
        <v>0.26100000000000001</v>
      </c>
      <c r="L2351" s="92" t="s">
        <v>88</v>
      </c>
    </row>
    <row r="2352" spans="2:12" ht="16.5" thickBot="1">
      <c r="B2352" s="86" t="s">
        <v>383</v>
      </c>
      <c r="C2352" s="90">
        <v>51.511745821606397</v>
      </c>
      <c r="D2352" s="90" t="s">
        <v>19</v>
      </c>
      <c r="E2352" s="90">
        <v>615.34926500000006</v>
      </c>
      <c r="F2352" s="90">
        <v>113.91255444673894</v>
      </c>
      <c r="G2352" s="90" t="s">
        <v>19</v>
      </c>
      <c r="H2352" s="90">
        <v>710.47104478215294</v>
      </c>
      <c r="I2352" s="90">
        <f>SUM(I2330:I2351)</f>
        <v>39.6075890676466</v>
      </c>
      <c r="J2352" s="90"/>
      <c r="K2352" s="90">
        <f>SUM(K2330:K2351)</f>
        <v>375.60432142331535</v>
      </c>
      <c r="L2352" s="86" t="s">
        <v>385</v>
      </c>
    </row>
    <row r="2353" spans="2:12" ht="16.5" thickBot="1">
      <c r="B2353" s="86" t="s">
        <v>384</v>
      </c>
      <c r="C2353" s="90">
        <v>1376.759</v>
      </c>
      <c r="D2353" s="90"/>
      <c r="E2353" s="90">
        <v>13062.841</v>
      </c>
      <c r="F2353" s="90">
        <v>1419.7180000000001</v>
      </c>
      <c r="G2353" s="90"/>
      <c r="H2353" s="90">
        <v>13646.978999999999</v>
      </c>
      <c r="I2353" s="90">
        <v>1415.6389999999999</v>
      </c>
      <c r="J2353" s="90"/>
      <c r="K2353" s="90">
        <v>13590.637000000001</v>
      </c>
      <c r="L2353" s="86" t="s">
        <v>382</v>
      </c>
    </row>
    <row r="2359" spans="2:12">
      <c r="B2359" s="59" t="s">
        <v>269</v>
      </c>
      <c r="L2359" s="59" t="s">
        <v>270</v>
      </c>
    </row>
    <row r="2360" spans="2:12">
      <c r="B2360" s="59" t="s">
        <v>320</v>
      </c>
      <c r="L2360" s="59" t="s">
        <v>407</v>
      </c>
    </row>
    <row r="2361" spans="2:12" ht="15" thickBot="1">
      <c r="B2361" s="59" t="s">
        <v>133</v>
      </c>
      <c r="L2361" s="59" t="s">
        <v>134</v>
      </c>
    </row>
    <row r="2362" spans="2:12" ht="15" thickBot="1">
      <c r="B2362" s="120" t="s">
        <v>43</v>
      </c>
      <c r="C2362" s="105">
        <v>2015</v>
      </c>
      <c r="D2362" s="106"/>
      <c r="E2362" s="107"/>
      <c r="F2362" s="105">
        <v>2016</v>
      </c>
      <c r="G2362" s="106"/>
      <c r="H2362" s="107"/>
      <c r="I2362" s="105">
        <v>2017</v>
      </c>
      <c r="J2362" s="106"/>
      <c r="K2362" s="107"/>
      <c r="L2362" s="108" t="s">
        <v>44</v>
      </c>
    </row>
    <row r="2363" spans="2:12">
      <c r="B2363" s="121"/>
      <c r="C2363" s="79" t="s">
        <v>8</v>
      </c>
      <c r="D2363" s="79" t="s">
        <v>9</v>
      </c>
      <c r="E2363" s="79" t="s">
        <v>10</v>
      </c>
      <c r="F2363" s="79" t="s">
        <v>8</v>
      </c>
      <c r="G2363" s="79" t="s">
        <v>9</v>
      </c>
      <c r="H2363" s="80" t="s">
        <v>10</v>
      </c>
      <c r="I2363" s="79" t="s">
        <v>8</v>
      </c>
      <c r="J2363" s="79" t="s">
        <v>9</v>
      </c>
      <c r="K2363" s="80" t="s">
        <v>10</v>
      </c>
      <c r="L2363" s="109"/>
    </row>
    <row r="2364" spans="2:12" ht="15" thickBot="1">
      <c r="B2364" s="122"/>
      <c r="C2364" s="93" t="s">
        <v>11</v>
      </c>
      <c r="D2364" s="94" t="s">
        <v>12</v>
      </c>
      <c r="E2364" s="95" t="s">
        <v>13</v>
      </c>
      <c r="F2364" s="93" t="s">
        <v>11</v>
      </c>
      <c r="G2364" s="94" t="s">
        <v>12</v>
      </c>
      <c r="H2364" s="95" t="s">
        <v>13</v>
      </c>
      <c r="I2364" s="93" t="s">
        <v>11</v>
      </c>
      <c r="J2364" s="94" t="s">
        <v>12</v>
      </c>
      <c r="K2364" s="95" t="s">
        <v>13</v>
      </c>
      <c r="L2364" s="110"/>
    </row>
    <row r="2365" spans="2:12" ht="15" thickBot="1">
      <c r="B2365" s="83" t="s">
        <v>45</v>
      </c>
      <c r="C2365" s="1">
        <v>0.13</v>
      </c>
      <c r="D2365" s="5">
        <f t="shared" ref="D2365:D2387" si="206">E2365/C2365*1000</f>
        <v>20000</v>
      </c>
      <c r="E2365" s="1">
        <v>2.6</v>
      </c>
      <c r="F2365" s="1">
        <v>2.5</v>
      </c>
      <c r="G2365" s="5">
        <f t="shared" ref="G2365:G2387" si="207">H2365/F2365*1000</f>
        <v>15561.199999999999</v>
      </c>
      <c r="H2365" s="1">
        <v>38.902999999999999</v>
      </c>
      <c r="I2365" s="1">
        <v>9.4E-2</v>
      </c>
      <c r="J2365" s="5">
        <f t="shared" ref="J2365:J2388" si="208">K2365/I2365*1000</f>
        <v>50127.659574468082</v>
      </c>
      <c r="K2365" s="1">
        <v>4.7119999999999997</v>
      </c>
      <c r="L2365" s="87" t="s">
        <v>46</v>
      </c>
    </row>
    <row r="2366" spans="2:12" ht="15" thickBot="1">
      <c r="B2366" s="84" t="s">
        <v>47</v>
      </c>
      <c r="C2366" s="3"/>
      <c r="D2366" s="20"/>
      <c r="E2366" s="3"/>
      <c r="F2366" s="3"/>
      <c r="G2366" s="20"/>
      <c r="H2366" s="3"/>
      <c r="I2366" s="3"/>
      <c r="J2366" s="20"/>
      <c r="K2366" s="3"/>
      <c r="L2366" s="88" t="s">
        <v>48</v>
      </c>
    </row>
    <row r="2367" spans="2:12" ht="15" thickBot="1">
      <c r="B2367" s="84" t="s">
        <v>49</v>
      </c>
      <c r="C2367" s="3"/>
      <c r="D2367" s="20"/>
      <c r="E2367" s="3"/>
      <c r="F2367" s="3"/>
      <c r="G2367" s="20"/>
      <c r="H2367" s="3"/>
      <c r="I2367" s="3"/>
      <c r="J2367" s="20"/>
      <c r="K2367" s="3"/>
      <c r="L2367" s="88" t="s">
        <v>50</v>
      </c>
    </row>
    <row r="2368" spans="2:12" ht="15" thickBot="1">
      <c r="B2368" s="84" t="s">
        <v>51</v>
      </c>
      <c r="C2368" s="3">
        <v>0.63700000000000001</v>
      </c>
      <c r="D2368" s="20">
        <f t="shared" si="206"/>
        <v>15158.555729984302</v>
      </c>
      <c r="E2368" s="3">
        <v>9.6560000000000006</v>
      </c>
      <c r="F2368" s="3">
        <v>0.64700000000000002</v>
      </c>
      <c r="G2368" s="20">
        <f t="shared" si="207"/>
        <v>25502.318392581143</v>
      </c>
      <c r="H2368" s="3">
        <v>16.5</v>
      </c>
      <c r="I2368" s="3">
        <v>0.38</v>
      </c>
      <c r="J2368" s="20">
        <f t="shared" si="208"/>
        <v>27015.78947368421</v>
      </c>
      <c r="K2368" s="3">
        <v>10.266</v>
      </c>
      <c r="L2368" s="88" t="s">
        <v>52</v>
      </c>
    </row>
    <row r="2369" spans="2:12" ht="15" thickBot="1">
      <c r="B2369" s="84" t="s">
        <v>53</v>
      </c>
      <c r="C2369" s="3"/>
      <c r="D2369" s="20"/>
      <c r="E2369" s="3"/>
      <c r="F2369" s="3"/>
      <c r="G2369" s="20"/>
      <c r="H2369" s="3"/>
      <c r="I2369" s="3"/>
      <c r="J2369" s="20"/>
      <c r="K2369" s="3"/>
      <c r="L2369" s="88" t="s">
        <v>54</v>
      </c>
    </row>
    <row r="2370" spans="2:12" ht="15" thickBot="1">
      <c r="B2370" s="84" t="s">
        <v>55</v>
      </c>
      <c r="C2370" s="3"/>
      <c r="D2370" s="20"/>
      <c r="E2370" s="3"/>
      <c r="F2370" s="3"/>
      <c r="G2370" s="20"/>
      <c r="H2370" s="3"/>
      <c r="I2370" s="3"/>
      <c r="J2370" s="20"/>
      <c r="K2370" s="3"/>
      <c r="L2370" s="88" t="s">
        <v>56</v>
      </c>
    </row>
    <row r="2371" spans="2:12" ht="15" thickBot="1">
      <c r="B2371" s="84" t="s">
        <v>57</v>
      </c>
      <c r="C2371" s="3"/>
      <c r="D2371" s="20"/>
      <c r="E2371" s="3"/>
      <c r="F2371" s="3"/>
      <c r="G2371" s="20"/>
      <c r="H2371" s="3"/>
      <c r="I2371" s="3"/>
      <c r="J2371" s="20"/>
      <c r="K2371" s="3"/>
      <c r="L2371" s="88" t="s">
        <v>58</v>
      </c>
    </row>
    <row r="2372" spans="2:12" ht="15" thickBot="1">
      <c r="B2372" s="84" t="s">
        <v>59</v>
      </c>
      <c r="C2372" s="3"/>
      <c r="D2372" s="20"/>
      <c r="E2372" s="3"/>
      <c r="F2372" s="3"/>
      <c r="G2372" s="20"/>
      <c r="H2372" s="3"/>
      <c r="I2372" s="3"/>
      <c r="J2372" s="20"/>
      <c r="K2372" s="3"/>
      <c r="L2372" s="88" t="s">
        <v>60</v>
      </c>
    </row>
    <row r="2373" spans="2:12" ht="15" thickBot="1">
      <c r="B2373" s="84" t="s">
        <v>61</v>
      </c>
      <c r="C2373" s="3"/>
      <c r="D2373" s="20"/>
      <c r="E2373" s="3"/>
      <c r="F2373" s="3"/>
      <c r="G2373" s="20"/>
      <c r="H2373" s="3"/>
      <c r="I2373" s="3"/>
      <c r="J2373" s="20"/>
      <c r="K2373" s="3"/>
      <c r="L2373" s="88" t="s">
        <v>62</v>
      </c>
    </row>
    <row r="2374" spans="2:12" ht="15" thickBot="1">
      <c r="B2374" s="84" t="s">
        <v>63</v>
      </c>
      <c r="C2374" s="3"/>
      <c r="D2374" s="20"/>
      <c r="E2374" s="3"/>
      <c r="F2374" s="3"/>
      <c r="G2374" s="20"/>
      <c r="H2374" s="3"/>
      <c r="I2374" s="3"/>
      <c r="J2374" s="20"/>
      <c r="K2374" s="3"/>
      <c r="L2374" s="88" t="s">
        <v>64</v>
      </c>
    </row>
    <row r="2375" spans="2:12" ht="15" thickBot="1">
      <c r="B2375" s="84" t="s">
        <v>65</v>
      </c>
      <c r="C2375" s="3"/>
      <c r="D2375" s="20"/>
      <c r="E2375" s="3"/>
      <c r="F2375" s="3"/>
      <c r="G2375" s="20"/>
      <c r="H2375" s="3"/>
      <c r="I2375" s="3"/>
      <c r="J2375" s="20"/>
      <c r="K2375" s="3"/>
      <c r="L2375" s="88" t="s">
        <v>66</v>
      </c>
    </row>
    <row r="2376" spans="2:12" ht="15" thickBot="1">
      <c r="B2376" s="84" t="s">
        <v>67</v>
      </c>
      <c r="C2376" s="3"/>
      <c r="D2376" s="20"/>
      <c r="E2376" s="3"/>
      <c r="F2376" s="3"/>
      <c r="G2376" s="20"/>
      <c r="H2376" s="3"/>
      <c r="I2376" s="3"/>
      <c r="J2376" s="20"/>
      <c r="K2376" s="3"/>
      <c r="L2376" s="88" t="s">
        <v>68</v>
      </c>
    </row>
    <row r="2377" spans="2:12" ht="15" thickBot="1">
      <c r="B2377" s="84" t="s">
        <v>69</v>
      </c>
      <c r="C2377" s="3"/>
      <c r="D2377" s="20"/>
      <c r="E2377" s="3"/>
      <c r="F2377" s="3"/>
      <c r="G2377" s="20"/>
      <c r="H2377" s="3"/>
      <c r="I2377" s="3"/>
      <c r="J2377" s="20"/>
      <c r="K2377" s="3"/>
      <c r="L2377" s="88" t="s">
        <v>70</v>
      </c>
    </row>
    <row r="2378" spans="2:12" ht="15" thickBot="1">
      <c r="B2378" s="84" t="s">
        <v>71</v>
      </c>
      <c r="C2378" s="3">
        <v>0.114</v>
      </c>
      <c r="D2378" s="20">
        <f t="shared" si="206"/>
        <v>27587.719298245614</v>
      </c>
      <c r="E2378" s="3">
        <v>3.145</v>
      </c>
      <c r="F2378" s="3">
        <v>0.113</v>
      </c>
      <c r="G2378" s="20">
        <f t="shared" si="207"/>
        <v>27398.230088495577</v>
      </c>
      <c r="H2378" s="3">
        <v>3.0960000000000001</v>
      </c>
      <c r="I2378" s="3">
        <v>0.12</v>
      </c>
      <c r="J2378" s="20">
        <f t="shared" si="208"/>
        <v>27566.666666666668</v>
      </c>
      <c r="K2378" s="3">
        <v>3.3079999999999998</v>
      </c>
      <c r="L2378" s="88" t="s">
        <v>72</v>
      </c>
    </row>
    <row r="2379" spans="2:12" ht="15" thickBot="1">
      <c r="B2379" s="84" t="s">
        <v>73</v>
      </c>
      <c r="C2379" s="3"/>
      <c r="D2379" s="20"/>
      <c r="E2379" s="3"/>
      <c r="F2379" s="3"/>
      <c r="G2379" s="20"/>
      <c r="H2379" s="3"/>
      <c r="I2379" s="3"/>
      <c r="J2379" s="20"/>
      <c r="K2379" s="3"/>
      <c r="L2379" s="88" t="s">
        <v>74</v>
      </c>
    </row>
    <row r="2380" spans="2:12" ht="15" thickBot="1">
      <c r="B2380" s="84" t="s">
        <v>75</v>
      </c>
      <c r="C2380" s="3">
        <v>7.0000000000000001E-3</v>
      </c>
      <c r="D2380" s="20">
        <f t="shared" si="206"/>
        <v>38714.285714285717</v>
      </c>
      <c r="E2380" s="3">
        <v>0.27100000000000002</v>
      </c>
      <c r="F2380" s="3">
        <v>7.0000000000000001E-3</v>
      </c>
      <c r="G2380" s="20">
        <f t="shared" si="207"/>
        <v>37000</v>
      </c>
      <c r="H2380" s="3">
        <v>0.25900000000000001</v>
      </c>
      <c r="I2380" s="3">
        <v>1.0999999999999999E-2</v>
      </c>
      <c r="J2380" s="20">
        <f t="shared" si="208"/>
        <v>40090.909090909096</v>
      </c>
      <c r="K2380" s="3">
        <v>0.441</v>
      </c>
      <c r="L2380" s="88" t="s">
        <v>76</v>
      </c>
    </row>
    <row r="2381" spans="2:12" ht="15" thickBot="1">
      <c r="B2381" s="84" t="s">
        <v>77</v>
      </c>
      <c r="C2381" s="3">
        <v>0.49</v>
      </c>
      <c r="D2381" s="20">
        <f t="shared" si="206"/>
        <v>3655.8673469387754</v>
      </c>
      <c r="E2381" s="3">
        <v>1.7913749999999999</v>
      </c>
      <c r="F2381" s="3">
        <v>0.23200000000000001</v>
      </c>
      <c r="G2381" s="20">
        <f t="shared" si="207"/>
        <v>7146.5517241379303</v>
      </c>
      <c r="H2381" s="3">
        <v>1.6579999999999999</v>
      </c>
      <c r="I2381" s="3">
        <v>0.314</v>
      </c>
      <c r="J2381" s="20">
        <f t="shared" si="208"/>
        <v>5140.127388535032</v>
      </c>
      <c r="K2381" s="3">
        <v>1.6140000000000001</v>
      </c>
      <c r="L2381" s="88" t="s">
        <v>78</v>
      </c>
    </row>
    <row r="2382" spans="2:12" ht="15" thickBot="1">
      <c r="B2382" s="84" t="s">
        <v>79</v>
      </c>
      <c r="C2382" s="3"/>
      <c r="D2382" s="20"/>
      <c r="E2382" s="3"/>
      <c r="F2382" s="3"/>
      <c r="G2382" s="20"/>
      <c r="H2382" s="3"/>
      <c r="I2382" s="3"/>
      <c r="J2382" s="20"/>
      <c r="K2382" s="3"/>
      <c r="L2382" s="88" t="s">
        <v>80</v>
      </c>
    </row>
    <row r="2383" spans="2:12" ht="15" thickBot="1">
      <c r="B2383" s="84" t="s">
        <v>81</v>
      </c>
      <c r="C2383" s="3">
        <v>9.6104400000000005</v>
      </c>
      <c r="D2383" s="20">
        <f t="shared" si="206"/>
        <v>45299.070594062287</v>
      </c>
      <c r="E2383" s="3">
        <v>435.34399999999999</v>
      </c>
      <c r="F2383" s="3">
        <v>9.5907</v>
      </c>
      <c r="G2383" s="20">
        <f t="shared" si="207"/>
        <v>39513.278488535769</v>
      </c>
      <c r="H2383" s="3">
        <v>378.96</v>
      </c>
      <c r="I2383" s="3">
        <v>8.0820600000000002</v>
      </c>
      <c r="J2383" s="20">
        <f t="shared" si="208"/>
        <v>39463.94854777123</v>
      </c>
      <c r="K2383" s="3">
        <v>318.95</v>
      </c>
      <c r="L2383" s="88" t="s">
        <v>82</v>
      </c>
    </row>
    <row r="2384" spans="2:12" ht="15" thickBot="1">
      <c r="B2384" s="84" t="s">
        <v>83</v>
      </c>
      <c r="C2384" s="3">
        <v>3.4</v>
      </c>
      <c r="D2384" s="20">
        <f t="shared" si="206"/>
        <v>41500</v>
      </c>
      <c r="E2384" s="3">
        <v>141.1</v>
      </c>
      <c r="F2384" s="3">
        <v>3.1789999999999998</v>
      </c>
      <c r="G2384" s="20">
        <f t="shared" si="207"/>
        <v>43050.015728216422</v>
      </c>
      <c r="H2384" s="3">
        <v>136.85599999999999</v>
      </c>
      <c r="I2384" s="3">
        <v>3.6280000000000001</v>
      </c>
      <c r="J2384" s="20">
        <f t="shared" si="208"/>
        <v>44595.644983461963</v>
      </c>
      <c r="K2384" s="3">
        <v>161.79300000000001</v>
      </c>
      <c r="L2384" s="88" t="s">
        <v>84</v>
      </c>
    </row>
    <row r="2385" spans="2:12" ht="15" thickBot="1">
      <c r="B2385" s="84" t="s">
        <v>85</v>
      </c>
      <c r="C2385" s="3"/>
      <c r="D2385" s="20"/>
      <c r="E2385" s="3"/>
      <c r="F2385" s="3"/>
      <c r="G2385" s="20"/>
      <c r="H2385" s="3"/>
      <c r="I2385" s="3"/>
      <c r="J2385" s="20"/>
      <c r="K2385" s="3"/>
      <c r="L2385" s="89" t="s">
        <v>86</v>
      </c>
    </row>
    <row r="2386" spans="2:12" ht="15" thickBot="1">
      <c r="B2386" s="85" t="s">
        <v>87</v>
      </c>
      <c r="C2386" s="3"/>
      <c r="D2386" s="20"/>
      <c r="E2386" s="3"/>
      <c r="F2386" s="3"/>
      <c r="G2386" s="20"/>
      <c r="H2386" s="3"/>
      <c r="I2386" s="3"/>
      <c r="J2386" s="20"/>
      <c r="K2386" s="3"/>
      <c r="L2386" s="92" t="s">
        <v>88</v>
      </c>
    </row>
    <row r="2387" spans="2:12" ht="16.5" thickBot="1">
      <c r="B2387" s="86" t="s">
        <v>383</v>
      </c>
      <c r="C2387" s="90">
        <f>SUM(C2365:C2386)</f>
        <v>14.388440000000001</v>
      </c>
      <c r="D2387" s="90">
        <f t="shared" si="206"/>
        <v>41276.703728826753</v>
      </c>
      <c r="E2387" s="90">
        <f>SUM(E2365:E2386)</f>
        <v>593.907375</v>
      </c>
      <c r="F2387" s="90">
        <f>SUM(F2365:F2386)</f>
        <v>16.268699999999999</v>
      </c>
      <c r="G2387" s="90">
        <f t="shared" si="207"/>
        <v>35419.670901793012</v>
      </c>
      <c r="H2387" s="90">
        <f>SUM(H2365:H2386)</f>
        <v>576.23199999999997</v>
      </c>
      <c r="I2387" s="90">
        <f>SUM(I2365:I2386)</f>
        <v>12.629060000000001</v>
      </c>
      <c r="J2387" s="90">
        <f t="shared" si="208"/>
        <v>39677.062267500507</v>
      </c>
      <c r="K2387" s="90">
        <f>SUM(K2365:K2386)</f>
        <v>501.084</v>
      </c>
      <c r="L2387" s="86" t="s">
        <v>385</v>
      </c>
    </row>
    <row r="2388" spans="2:12" ht="16.5" thickBot="1">
      <c r="B2388" s="86" t="s">
        <v>384</v>
      </c>
      <c r="C2388" s="90">
        <v>390.03500000000003</v>
      </c>
      <c r="D2388" s="90">
        <f>E2388/C2388*1000</f>
        <v>22472.962682836154</v>
      </c>
      <c r="E2388" s="90">
        <v>8765.2420000000002</v>
      </c>
      <c r="F2388" s="90">
        <v>400.88900000000001</v>
      </c>
      <c r="G2388" s="90">
        <f>H2388/F2388*1000</f>
        <v>22598.666962675456</v>
      </c>
      <c r="H2388" s="90">
        <v>9059.5570000000007</v>
      </c>
      <c r="I2388" s="90">
        <v>395.84399999999999</v>
      </c>
      <c r="J2388" s="90">
        <f t="shared" si="208"/>
        <v>23301.641555764396</v>
      </c>
      <c r="K2388" s="90">
        <v>9223.8150000000005</v>
      </c>
      <c r="L2388" s="86" t="s">
        <v>382</v>
      </c>
    </row>
    <row r="2398" spans="2:12">
      <c r="B2398" s="59" t="s">
        <v>273</v>
      </c>
      <c r="L2398" s="59" t="s">
        <v>274</v>
      </c>
    </row>
    <row r="2399" spans="2:12">
      <c r="B2399" s="59" t="s">
        <v>321</v>
      </c>
      <c r="L2399" s="59" t="s">
        <v>373</v>
      </c>
    </row>
    <row r="2400" spans="2:12" ht="15" thickBot="1">
      <c r="B2400" s="59" t="s">
        <v>280</v>
      </c>
      <c r="L2400" s="59" t="s">
        <v>281</v>
      </c>
    </row>
    <row r="2401" spans="2:12" ht="15" thickBot="1">
      <c r="B2401" s="120" t="s">
        <v>43</v>
      </c>
      <c r="C2401" s="105">
        <v>2015</v>
      </c>
      <c r="D2401" s="106"/>
      <c r="E2401" s="107"/>
      <c r="F2401" s="105">
        <v>2016</v>
      </c>
      <c r="G2401" s="106"/>
      <c r="H2401" s="107"/>
      <c r="I2401" s="105">
        <v>2017</v>
      </c>
      <c r="J2401" s="106"/>
      <c r="K2401" s="107"/>
      <c r="L2401" s="108" t="s">
        <v>44</v>
      </c>
    </row>
    <row r="2402" spans="2:12">
      <c r="B2402" s="121"/>
      <c r="C2402" s="79" t="s">
        <v>282</v>
      </c>
      <c r="D2402" s="79" t="s">
        <v>283</v>
      </c>
      <c r="E2402" s="79" t="s">
        <v>10</v>
      </c>
      <c r="F2402" s="79" t="s">
        <v>282</v>
      </c>
      <c r="G2402" s="79" t="s">
        <v>283</v>
      </c>
      <c r="H2402" s="80" t="s">
        <v>10</v>
      </c>
      <c r="I2402" s="79" t="s">
        <v>282</v>
      </c>
      <c r="J2402" s="79" t="s">
        <v>283</v>
      </c>
      <c r="K2402" s="80" t="s">
        <v>10</v>
      </c>
      <c r="L2402" s="109"/>
    </row>
    <row r="2403" spans="2:12" ht="29.25" thickBot="1">
      <c r="B2403" s="122"/>
      <c r="C2403" s="93" t="s">
        <v>11</v>
      </c>
      <c r="D2403" s="94" t="s">
        <v>430</v>
      </c>
      <c r="E2403" s="95" t="s">
        <v>429</v>
      </c>
      <c r="F2403" s="93" t="s">
        <v>11</v>
      </c>
      <c r="G2403" s="94" t="s">
        <v>430</v>
      </c>
      <c r="H2403" s="95" t="s">
        <v>429</v>
      </c>
      <c r="I2403" s="93" t="s">
        <v>11</v>
      </c>
      <c r="J2403" s="94" t="s">
        <v>430</v>
      </c>
      <c r="K2403" s="95" t="s">
        <v>429</v>
      </c>
      <c r="L2403" s="110"/>
    </row>
    <row r="2404" spans="2:12" ht="15" thickBot="1">
      <c r="B2404" s="83" t="s">
        <v>45</v>
      </c>
      <c r="C2404" s="1"/>
      <c r="D2404" s="5"/>
      <c r="E2404" s="1"/>
      <c r="F2404" s="1"/>
      <c r="G2404" s="5"/>
      <c r="H2404" s="1"/>
      <c r="I2404" s="1"/>
      <c r="J2404" s="5"/>
      <c r="K2404" s="1"/>
      <c r="L2404" s="87" t="s">
        <v>46</v>
      </c>
    </row>
    <row r="2405" spans="2:12" ht="15" thickBot="1">
      <c r="B2405" s="84" t="s">
        <v>47</v>
      </c>
      <c r="C2405" s="3"/>
      <c r="D2405" s="20"/>
      <c r="E2405" s="3"/>
      <c r="F2405" s="3"/>
      <c r="G2405" s="20"/>
      <c r="H2405" s="3"/>
      <c r="I2405" s="3"/>
      <c r="J2405" s="20"/>
      <c r="K2405" s="3"/>
      <c r="L2405" s="88" t="s">
        <v>48</v>
      </c>
    </row>
    <row r="2406" spans="2:12" ht="15" thickBot="1">
      <c r="B2406" s="84" t="s">
        <v>49</v>
      </c>
      <c r="C2406" s="3"/>
      <c r="D2406" s="20"/>
      <c r="E2406" s="3"/>
      <c r="F2406" s="3"/>
      <c r="G2406" s="20"/>
      <c r="H2406" s="3"/>
      <c r="I2406" s="3"/>
      <c r="J2406" s="20"/>
      <c r="K2406" s="3"/>
      <c r="L2406" s="88" t="s">
        <v>50</v>
      </c>
    </row>
    <row r="2407" spans="2:12" ht="15" thickBot="1">
      <c r="B2407" s="84" t="s">
        <v>51</v>
      </c>
      <c r="C2407" s="3">
        <v>0.53700000000000003</v>
      </c>
      <c r="D2407" s="20"/>
      <c r="E2407" s="3">
        <v>4.8</v>
      </c>
      <c r="F2407" s="3">
        <v>0.55100000000000005</v>
      </c>
      <c r="G2407" s="20"/>
      <c r="H2407" s="3">
        <v>4.7</v>
      </c>
      <c r="I2407" s="3">
        <v>0.56200000000000006</v>
      </c>
      <c r="J2407" s="20"/>
      <c r="K2407" s="3">
        <v>4.3289999999999997</v>
      </c>
      <c r="L2407" s="88" t="s">
        <v>52</v>
      </c>
    </row>
    <row r="2408" spans="2:12" ht="15" thickBot="1">
      <c r="B2408" s="84" t="s">
        <v>53</v>
      </c>
      <c r="C2408" s="3">
        <v>1.9710000000000001</v>
      </c>
      <c r="D2408" s="20"/>
      <c r="E2408" s="3">
        <v>13.593999999999999</v>
      </c>
      <c r="F2408" s="3">
        <v>1.792</v>
      </c>
      <c r="G2408" s="20"/>
      <c r="H2408" s="3">
        <v>12.231</v>
      </c>
      <c r="I2408" s="3">
        <v>2.7810000000000001</v>
      </c>
      <c r="J2408" s="20"/>
      <c r="K2408" s="3">
        <v>12.4</v>
      </c>
      <c r="L2408" s="88" t="s">
        <v>54</v>
      </c>
    </row>
    <row r="2409" spans="2:12" ht="15" thickBot="1">
      <c r="B2409" s="84" t="s">
        <v>55</v>
      </c>
      <c r="C2409" s="3"/>
      <c r="D2409" s="20"/>
      <c r="E2409" s="3"/>
      <c r="F2409" s="3"/>
      <c r="G2409" s="20"/>
      <c r="H2409" s="3"/>
      <c r="I2409" s="3"/>
      <c r="J2409" s="20"/>
      <c r="K2409" s="3"/>
      <c r="L2409" s="88" t="s">
        <v>56</v>
      </c>
    </row>
    <row r="2410" spans="2:12" ht="15" thickBot="1">
      <c r="B2410" s="84" t="s">
        <v>57</v>
      </c>
      <c r="C2410" s="3"/>
      <c r="D2410" s="20"/>
      <c r="E2410" s="3"/>
      <c r="F2410" s="3"/>
      <c r="G2410" s="20"/>
      <c r="H2410" s="3"/>
      <c r="I2410" s="3"/>
      <c r="J2410" s="20"/>
      <c r="K2410" s="3"/>
      <c r="L2410" s="88" t="s">
        <v>58</v>
      </c>
    </row>
    <row r="2411" spans="2:12" ht="15" thickBot="1">
      <c r="B2411" s="84" t="s">
        <v>59</v>
      </c>
      <c r="C2411" s="3"/>
      <c r="D2411" s="20"/>
      <c r="E2411" s="3"/>
      <c r="F2411" s="3"/>
      <c r="G2411" s="20"/>
      <c r="H2411" s="3"/>
      <c r="I2411" s="3"/>
      <c r="J2411" s="20"/>
      <c r="K2411" s="3"/>
      <c r="L2411" s="88" t="s">
        <v>60</v>
      </c>
    </row>
    <row r="2412" spans="2:12" ht="15" thickBot="1">
      <c r="B2412" s="84" t="s">
        <v>61</v>
      </c>
      <c r="C2412" s="3"/>
      <c r="D2412" s="20"/>
      <c r="E2412" s="3"/>
      <c r="F2412" s="3"/>
      <c r="G2412" s="20"/>
      <c r="H2412" s="3"/>
      <c r="I2412" s="3"/>
      <c r="J2412" s="20"/>
      <c r="K2412" s="3"/>
      <c r="L2412" s="88" t="s">
        <v>62</v>
      </c>
    </row>
    <row r="2413" spans="2:12" ht="15" thickBot="1">
      <c r="B2413" s="84" t="s">
        <v>63</v>
      </c>
      <c r="C2413" s="3">
        <v>0.41299999999999998</v>
      </c>
      <c r="D2413" s="20">
        <v>156.4</v>
      </c>
      <c r="E2413" s="3">
        <v>2.6059999999999999</v>
      </c>
      <c r="F2413" s="3">
        <v>0.43</v>
      </c>
      <c r="G2413" s="20">
        <v>157.69999999999999</v>
      </c>
      <c r="H2413" s="3">
        <v>2.7989999999999999</v>
      </c>
      <c r="I2413" s="3">
        <v>0.38200000000000001</v>
      </c>
      <c r="J2413" s="20"/>
      <c r="K2413" s="3">
        <v>2.2999999999999998</v>
      </c>
      <c r="L2413" s="88" t="s">
        <v>64</v>
      </c>
    </row>
    <row r="2414" spans="2:12" ht="15" thickBot="1">
      <c r="B2414" s="84" t="s">
        <v>65</v>
      </c>
      <c r="C2414" s="3"/>
      <c r="D2414" s="20"/>
      <c r="E2414" s="3"/>
      <c r="F2414" s="3"/>
      <c r="G2414" s="20"/>
      <c r="H2414" s="3"/>
      <c r="I2414" s="3"/>
      <c r="J2414" s="20"/>
      <c r="K2414" s="3"/>
      <c r="L2414" s="88" t="s">
        <v>66</v>
      </c>
    </row>
    <row r="2415" spans="2:12" ht="15" thickBot="1">
      <c r="B2415" s="84" t="s">
        <v>67</v>
      </c>
      <c r="C2415" s="3">
        <v>0.32500000000000001</v>
      </c>
      <c r="D2415" s="20"/>
      <c r="E2415" s="3">
        <v>1.794</v>
      </c>
      <c r="F2415" s="3">
        <v>0.32500000000000001</v>
      </c>
      <c r="G2415" s="20"/>
      <c r="H2415" s="3">
        <v>1.788</v>
      </c>
      <c r="I2415" s="3">
        <v>0.32500000000000001</v>
      </c>
      <c r="J2415" s="20"/>
      <c r="K2415" s="3">
        <v>1.7769999999999999</v>
      </c>
      <c r="L2415" s="88" t="s">
        <v>68</v>
      </c>
    </row>
    <row r="2416" spans="2:12" ht="15" thickBot="1">
      <c r="B2416" s="84" t="s">
        <v>69</v>
      </c>
      <c r="C2416" s="3">
        <v>0.2</v>
      </c>
      <c r="D2416" s="20">
        <v>8</v>
      </c>
      <c r="E2416" s="3">
        <v>1.3</v>
      </c>
      <c r="F2416" s="3">
        <v>0.2</v>
      </c>
      <c r="G2416" s="20">
        <v>8</v>
      </c>
      <c r="H2416" s="3">
        <v>1.3</v>
      </c>
      <c r="I2416" s="3">
        <v>0.2</v>
      </c>
      <c r="J2416" s="20">
        <v>8</v>
      </c>
      <c r="K2416" s="3">
        <v>1.3</v>
      </c>
      <c r="L2416" s="88" t="s">
        <v>70</v>
      </c>
    </row>
    <row r="2417" spans="2:12" ht="15" thickBot="1">
      <c r="B2417" s="84" t="s">
        <v>71</v>
      </c>
      <c r="C2417" s="3">
        <v>2.5999999999999999E-2</v>
      </c>
      <c r="D2417" s="20"/>
      <c r="E2417" s="3">
        <v>9.9000000000000005E-2</v>
      </c>
      <c r="F2417" s="3">
        <v>2.7E-2</v>
      </c>
      <c r="G2417" s="20"/>
      <c r="H2417" s="3">
        <v>0.1</v>
      </c>
      <c r="I2417" s="3">
        <v>2.8000000000000001E-2</v>
      </c>
      <c r="J2417" s="20"/>
      <c r="K2417" s="3">
        <v>0.1</v>
      </c>
      <c r="L2417" s="88" t="s">
        <v>72</v>
      </c>
    </row>
    <row r="2418" spans="2:12" ht="15" thickBot="1">
      <c r="B2418" s="84" t="s">
        <v>73</v>
      </c>
      <c r="C2418" s="3"/>
      <c r="D2418" s="20"/>
      <c r="E2418" s="3"/>
      <c r="F2418" s="3"/>
      <c r="G2418" s="20"/>
      <c r="H2418" s="3"/>
      <c r="I2418" s="3"/>
      <c r="J2418" s="20"/>
      <c r="K2418" s="3"/>
      <c r="L2418" s="88" t="s">
        <v>74</v>
      </c>
    </row>
    <row r="2419" spans="2:12" ht="15" thickBot="1">
      <c r="B2419" s="84" t="s">
        <v>75</v>
      </c>
      <c r="C2419" s="3"/>
      <c r="D2419" s="20"/>
      <c r="E2419" s="3"/>
      <c r="F2419" s="3"/>
      <c r="G2419" s="20"/>
      <c r="H2419" s="3"/>
      <c r="I2419" s="3"/>
      <c r="J2419" s="20"/>
      <c r="K2419" s="3"/>
      <c r="L2419" s="88" t="s">
        <v>76</v>
      </c>
    </row>
    <row r="2420" spans="2:12" ht="15" thickBot="1">
      <c r="B2420" s="84" t="s">
        <v>77</v>
      </c>
      <c r="C2420" s="3">
        <v>1.1100000000000001</v>
      </c>
      <c r="D2420" s="20"/>
      <c r="E2420" s="3">
        <v>29.768999999999998</v>
      </c>
      <c r="F2420" s="3">
        <v>6.2799999999999995E-2</v>
      </c>
      <c r="G2420" s="20"/>
      <c r="H2420" s="3">
        <v>0.49780185009790001</v>
      </c>
      <c r="I2420" s="3">
        <v>6.2799999999999995E-2</v>
      </c>
      <c r="J2420" s="20"/>
      <c r="K2420" s="3">
        <v>0.49780185009790001</v>
      </c>
      <c r="L2420" s="88" t="s">
        <v>78</v>
      </c>
    </row>
    <row r="2421" spans="2:12" ht="15" thickBot="1">
      <c r="B2421" s="84" t="s">
        <v>79</v>
      </c>
      <c r="C2421" s="3"/>
      <c r="D2421" s="20"/>
      <c r="E2421" s="3"/>
      <c r="F2421" s="3"/>
      <c r="G2421" s="20"/>
      <c r="H2421" s="3"/>
      <c r="I2421" s="3"/>
      <c r="J2421" s="20"/>
      <c r="K2421" s="3"/>
      <c r="L2421" s="88" t="s">
        <v>80</v>
      </c>
    </row>
    <row r="2422" spans="2:12" ht="15" thickBot="1">
      <c r="B2422" s="84" t="s">
        <v>81</v>
      </c>
      <c r="C2422" s="3">
        <v>6.8146584804297762E-3</v>
      </c>
      <c r="D2422" s="20"/>
      <c r="E2422" s="3">
        <v>4.2999999999999997E-2</v>
      </c>
      <c r="F2422" s="3">
        <v>6.7595569846373698E-3</v>
      </c>
      <c r="G2422" s="20"/>
      <c r="H2422" s="3">
        <v>4.3999999999999997E-2</v>
      </c>
      <c r="I2422" s="3"/>
      <c r="J2422" s="20"/>
      <c r="K2422" s="3">
        <v>4.3999999999999997E-2</v>
      </c>
      <c r="L2422" s="88" t="s">
        <v>82</v>
      </c>
    </row>
    <row r="2423" spans="2:12" ht="15" thickBot="1">
      <c r="B2423" s="84" t="s">
        <v>83</v>
      </c>
      <c r="C2423" s="3">
        <v>3.38</v>
      </c>
      <c r="D2423" s="20"/>
      <c r="E2423" s="3">
        <v>47.677999999999997</v>
      </c>
      <c r="F2423" s="3">
        <v>4.6509999999999998</v>
      </c>
      <c r="G2423" s="20"/>
      <c r="H2423" s="3">
        <v>32.087000000000003</v>
      </c>
      <c r="I2423" s="3">
        <v>4.0670000000000002</v>
      </c>
      <c r="J2423" s="20"/>
      <c r="K2423" s="3">
        <v>45.746000000000002</v>
      </c>
      <c r="L2423" s="88" t="s">
        <v>84</v>
      </c>
    </row>
    <row r="2424" spans="2:12" ht="15" thickBot="1">
      <c r="B2424" s="84" t="s">
        <v>85</v>
      </c>
      <c r="C2424" s="3"/>
      <c r="D2424" s="20"/>
      <c r="E2424" s="3"/>
      <c r="F2424" s="3"/>
      <c r="G2424" s="20"/>
      <c r="H2424" s="3"/>
      <c r="I2424" s="3"/>
      <c r="J2424" s="20"/>
      <c r="K2424" s="3"/>
      <c r="L2424" s="89" t="s">
        <v>86</v>
      </c>
    </row>
    <row r="2425" spans="2:12" ht="15" thickBot="1">
      <c r="B2425" s="85" t="s">
        <v>87</v>
      </c>
      <c r="C2425" s="3">
        <v>0.32700000000000001</v>
      </c>
      <c r="D2425" s="20"/>
      <c r="E2425" s="3">
        <v>2.052</v>
      </c>
      <c r="F2425" s="3">
        <v>0.33600000000000002</v>
      </c>
      <c r="G2425" s="20"/>
      <c r="H2425" s="3">
        <v>2.1419999999999999</v>
      </c>
      <c r="I2425" s="3">
        <v>0.26900000000000002</v>
      </c>
      <c r="J2425" s="20"/>
      <c r="K2425" s="3">
        <v>1.508</v>
      </c>
      <c r="L2425" s="92" t="s">
        <v>88</v>
      </c>
    </row>
    <row r="2426" spans="2:12" ht="16.5" thickBot="1">
      <c r="B2426" s="86" t="s">
        <v>383</v>
      </c>
      <c r="C2426" s="90">
        <v>8.2958146584804293</v>
      </c>
      <c r="D2426" s="90" t="s">
        <v>19</v>
      </c>
      <c r="E2426" s="90">
        <v>103.735</v>
      </c>
      <c r="F2426" s="90">
        <v>9.4367595569846383</v>
      </c>
      <c r="G2426" s="90" t="s">
        <v>19</v>
      </c>
      <c r="H2426" s="90">
        <v>87.567000000000007</v>
      </c>
      <c r="I2426" s="90">
        <f>SUM(I2404:I2425)</f>
        <v>8.6768000000000001</v>
      </c>
      <c r="J2426" s="90"/>
      <c r="K2426" s="90">
        <f>SUM(K2404:K2425)</f>
        <v>70.001801850097905</v>
      </c>
      <c r="L2426" s="86" t="s">
        <v>385</v>
      </c>
    </row>
    <row r="2427" spans="2:12" ht="16.5" thickBot="1">
      <c r="B2427" s="86" t="s">
        <v>384</v>
      </c>
      <c r="C2427" s="90">
        <v>85.47</v>
      </c>
      <c r="D2427" s="90"/>
      <c r="E2427" s="90">
        <v>670.82500000000005</v>
      </c>
      <c r="F2427" s="90">
        <v>88.787000000000006</v>
      </c>
      <c r="G2427" s="90"/>
      <c r="H2427" s="90">
        <v>635.00800000000004</v>
      </c>
      <c r="I2427" s="90">
        <v>91.116</v>
      </c>
      <c r="J2427" s="90"/>
      <c r="K2427" s="90">
        <v>692.26199999999994</v>
      </c>
      <c r="L2427" s="86" t="s">
        <v>382</v>
      </c>
    </row>
    <row r="2430" spans="2:12">
      <c r="B2430" s="59" t="s">
        <v>277</v>
      </c>
      <c r="L2430" s="59" t="s">
        <v>278</v>
      </c>
    </row>
    <row r="2431" spans="2:12">
      <c r="B2431" s="59" t="s">
        <v>322</v>
      </c>
      <c r="L2431" s="59" t="s">
        <v>323</v>
      </c>
    </row>
    <row r="2432" spans="2:12" ht="15" thickBot="1">
      <c r="B2432" s="59" t="s">
        <v>280</v>
      </c>
      <c r="L2432" s="59" t="s">
        <v>281</v>
      </c>
    </row>
    <row r="2433" spans="2:12" ht="15" thickBot="1">
      <c r="B2433" s="120" t="s">
        <v>43</v>
      </c>
      <c r="C2433" s="105">
        <v>2015</v>
      </c>
      <c r="D2433" s="106"/>
      <c r="E2433" s="107"/>
      <c r="F2433" s="105">
        <v>2016</v>
      </c>
      <c r="G2433" s="106"/>
      <c r="H2433" s="107"/>
      <c r="I2433" s="105">
        <v>2017</v>
      </c>
      <c r="J2433" s="106"/>
      <c r="K2433" s="107"/>
      <c r="L2433" s="108" t="s">
        <v>44</v>
      </c>
    </row>
    <row r="2434" spans="2:12">
      <c r="B2434" s="121"/>
      <c r="C2434" s="79" t="s">
        <v>282</v>
      </c>
      <c r="D2434" s="79" t="s">
        <v>283</v>
      </c>
      <c r="E2434" s="79" t="s">
        <v>10</v>
      </c>
      <c r="F2434" s="79" t="s">
        <v>282</v>
      </c>
      <c r="G2434" s="79" t="s">
        <v>283</v>
      </c>
      <c r="H2434" s="80" t="s">
        <v>10</v>
      </c>
      <c r="I2434" s="79" t="s">
        <v>282</v>
      </c>
      <c r="J2434" s="79" t="s">
        <v>283</v>
      </c>
      <c r="K2434" s="80" t="s">
        <v>10</v>
      </c>
      <c r="L2434" s="109"/>
    </row>
    <row r="2435" spans="2:12" ht="29.25" thickBot="1">
      <c r="B2435" s="122"/>
      <c r="C2435" s="93" t="s">
        <v>11</v>
      </c>
      <c r="D2435" s="94" t="s">
        <v>430</v>
      </c>
      <c r="E2435" s="95" t="s">
        <v>429</v>
      </c>
      <c r="F2435" s="93" t="s">
        <v>11</v>
      </c>
      <c r="G2435" s="94" t="s">
        <v>430</v>
      </c>
      <c r="H2435" s="95" t="s">
        <v>429</v>
      </c>
      <c r="I2435" s="93" t="s">
        <v>11</v>
      </c>
      <c r="J2435" s="94" t="s">
        <v>430</v>
      </c>
      <c r="K2435" s="95" t="s">
        <v>429</v>
      </c>
      <c r="L2435" s="110"/>
    </row>
    <row r="2436" spans="2:12" ht="15" thickBot="1">
      <c r="B2436" s="83" t="s">
        <v>45</v>
      </c>
      <c r="C2436" s="1"/>
      <c r="D2436" s="5"/>
      <c r="E2436" s="1"/>
      <c r="F2436" s="1"/>
      <c r="G2436" s="5"/>
      <c r="H2436" s="1"/>
      <c r="I2436" s="1"/>
      <c r="J2436" s="5"/>
      <c r="K2436" s="1"/>
      <c r="L2436" s="87" t="s">
        <v>46</v>
      </c>
    </row>
    <row r="2437" spans="2:12" ht="15" thickBot="1">
      <c r="B2437" s="84" t="s">
        <v>47</v>
      </c>
      <c r="C2437" s="3"/>
      <c r="D2437" s="20"/>
      <c r="E2437" s="3"/>
      <c r="F2437" s="3"/>
      <c r="G2437" s="20"/>
      <c r="H2437" s="3"/>
      <c r="I2437" s="3"/>
      <c r="J2437" s="20"/>
      <c r="K2437" s="3"/>
      <c r="L2437" s="88" t="s">
        <v>48</v>
      </c>
    </row>
    <row r="2438" spans="2:12" ht="15" thickBot="1">
      <c r="B2438" s="84" t="s">
        <v>49</v>
      </c>
      <c r="C2438" s="3"/>
      <c r="D2438" s="20"/>
      <c r="E2438" s="3"/>
      <c r="F2438" s="3"/>
      <c r="G2438" s="20"/>
      <c r="H2438" s="3"/>
      <c r="I2438" s="3"/>
      <c r="J2438" s="20"/>
      <c r="K2438" s="3"/>
      <c r="L2438" s="88" t="s">
        <v>50</v>
      </c>
    </row>
    <row r="2439" spans="2:12" ht="15" thickBot="1">
      <c r="B2439" s="84" t="s">
        <v>51</v>
      </c>
      <c r="C2439" s="3">
        <v>8.2558139534883723E-3</v>
      </c>
      <c r="D2439" s="20"/>
      <c r="E2439" s="3">
        <v>7.0999999999999994E-2</v>
      </c>
      <c r="F2439" s="3">
        <v>8.3720930232558145E-3</v>
      </c>
      <c r="G2439" s="20"/>
      <c r="H2439" s="3">
        <v>7.1999999999999995E-2</v>
      </c>
      <c r="I2439" s="3">
        <v>8.3720930232558145E-3</v>
      </c>
      <c r="J2439" s="20"/>
      <c r="K2439" s="3">
        <v>7.2999999999999995E-2</v>
      </c>
      <c r="L2439" s="88" t="s">
        <v>52</v>
      </c>
    </row>
    <row r="2440" spans="2:12" ht="15" thickBot="1">
      <c r="B2440" s="84" t="s">
        <v>53</v>
      </c>
      <c r="C2440" s="3"/>
      <c r="D2440" s="20"/>
      <c r="E2440" s="3"/>
      <c r="F2440" s="3"/>
      <c r="G2440" s="20"/>
      <c r="H2440" s="3"/>
      <c r="I2440" s="3"/>
      <c r="J2440" s="20"/>
      <c r="K2440" s="3"/>
      <c r="L2440" s="88" t="s">
        <v>54</v>
      </c>
    </row>
    <row r="2441" spans="2:12" ht="15" thickBot="1">
      <c r="B2441" s="84" t="s">
        <v>55</v>
      </c>
      <c r="C2441" s="3"/>
      <c r="D2441" s="20"/>
      <c r="E2441" s="3"/>
      <c r="F2441" s="3"/>
      <c r="G2441" s="20"/>
      <c r="H2441" s="3"/>
      <c r="I2441" s="3"/>
      <c r="J2441" s="20"/>
      <c r="K2441" s="3"/>
      <c r="L2441" s="88" t="s">
        <v>56</v>
      </c>
    </row>
    <row r="2442" spans="2:12" ht="15" thickBot="1">
      <c r="B2442" s="84" t="s">
        <v>57</v>
      </c>
      <c r="C2442" s="3"/>
      <c r="D2442" s="20"/>
      <c r="E2442" s="3"/>
      <c r="F2442" s="3"/>
      <c r="G2442" s="20"/>
      <c r="H2442" s="3"/>
      <c r="I2442" s="3"/>
      <c r="J2442" s="20"/>
      <c r="K2442" s="3"/>
      <c r="L2442" s="88" t="s">
        <v>58</v>
      </c>
    </row>
    <row r="2443" spans="2:12" ht="15" thickBot="1">
      <c r="B2443" s="84" t="s">
        <v>59</v>
      </c>
      <c r="C2443" s="3"/>
      <c r="D2443" s="20"/>
      <c r="E2443" s="3"/>
      <c r="F2443" s="3"/>
      <c r="G2443" s="20"/>
      <c r="H2443" s="3"/>
      <c r="I2443" s="3"/>
      <c r="J2443" s="20"/>
      <c r="K2443" s="3"/>
      <c r="L2443" s="88" t="s">
        <v>60</v>
      </c>
    </row>
    <row r="2444" spans="2:12" ht="15" thickBot="1">
      <c r="B2444" s="84" t="s">
        <v>61</v>
      </c>
      <c r="C2444" s="3"/>
      <c r="D2444" s="20"/>
      <c r="E2444" s="3"/>
      <c r="F2444" s="3"/>
      <c r="G2444" s="20"/>
      <c r="H2444" s="3"/>
      <c r="I2444" s="3"/>
      <c r="J2444" s="20"/>
      <c r="K2444" s="3"/>
      <c r="L2444" s="88" t="s">
        <v>62</v>
      </c>
    </row>
    <row r="2445" spans="2:12" ht="15" thickBot="1">
      <c r="B2445" s="84" t="s">
        <v>63</v>
      </c>
      <c r="C2445" s="3"/>
      <c r="D2445" s="20"/>
      <c r="E2445" s="3"/>
      <c r="F2445" s="3"/>
      <c r="G2445" s="20"/>
      <c r="H2445" s="3"/>
      <c r="I2445" s="3"/>
      <c r="J2445" s="20"/>
      <c r="K2445" s="3"/>
      <c r="L2445" s="88" t="s">
        <v>64</v>
      </c>
    </row>
    <row r="2446" spans="2:12" ht="15" thickBot="1">
      <c r="B2446" s="84" t="s">
        <v>65</v>
      </c>
      <c r="C2446" s="3">
        <v>3.5179999999999998</v>
      </c>
      <c r="D2446" s="20"/>
      <c r="E2446" s="3">
        <v>11.199</v>
      </c>
      <c r="F2446" s="3">
        <v>3.6280000000000001</v>
      </c>
      <c r="G2446" s="20"/>
      <c r="H2446" s="3">
        <v>11.419</v>
      </c>
      <c r="I2446" s="3">
        <v>3.6280000000000001</v>
      </c>
      <c r="J2446" s="20"/>
      <c r="K2446" s="3">
        <v>11.419</v>
      </c>
      <c r="L2446" s="88" t="s">
        <v>66</v>
      </c>
    </row>
    <row r="2447" spans="2:12" ht="15" thickBot="1">
      <c r="B2447" s="84" t="s">
        <v>67</v>
      </c>
      <c r="C2447" s="3"/>
      <c r="D2447" s="20"/>
      <c r="E2447" s="3"/>
      <c r="F2447" s="3"/>
      <c r="G2447" s="20"/>
      <c r="H2447" s="3"/>
      <c r="I2447" s="3"/>
      <c r="J2447" s="20"/>
      <c r="K2447" s="3"/>
      <c r="L2447" s="88" t="s">
        <v>68</v>
      </c>
    </row>
    <row r="2448" spans="2:12" ht="15" thickBot="1">
      <c r="B2448" s="84" t="s">
        <v>69</v>
      </c>
      <c r="C2448" s="3">
        <v>0.28999999999999998</v>
      </c>
      <c r="D2448" s="20">
        <v>12</v>
      </c>
      <c r="E2448" s="3">
        <v>5.77</v>
      </c>
      <c r="F2448" s="3">
        <v>0.28999999999999998</v>
      </c>
      <c r="G2448" s="20">
        <v>12</v>
      </c>
      <c r="H2448" s="3">
        <v>5.7720000000000002</v>
      </c>
      <c r="I2448" s="3">
        <v>0.28999999999999998</v>
      </c>
      <c r="J2448" s="20"/>
      <c r="K2448" s="3">
        <v>5.7720000000000002</v>
      </c>
      <c r="L2448" s="88" t="s">
        <v>70</v>
      </c>
    </row>
    <row r="2449" spans="2:12" ht="15" thickBot="1">
      <c r="B2449" s="84" t="s">
        <v>71</v>
      </c>
      <c r="C2449" s="3"/>
      <c r="D2449" s="20"/>
      <c r="E2449" s="3"/>
      <c r="F2449" s="3"/>
      <c r="G2449" s="20"/>
      <c r="H2449" s="3"/>
      <c r="I2449" s="3"/>
      <c r="J2449" s="20"/>
      <c r="K2449" s="3"/>
      <c r="L2449" s="88" t="s">
        <v>72</v>
      </c>
    </row>
    <row r="2450" spans="2:12" ht="15" thickBot="1">
      <c r="B2450" s="84" t="s">
        <v>73</v>
      </c>
      <c r="C2450" s="3"/>
      <c r="D2450" s="20"/>
      <c r="E2450" s="3"/>
      <c r="F2450" s="3"/>
      <c r="G2450" s="20"/>
      <c r="H2450" s="3"/>
      <c r="I2450" s="3"/>
      <c r="J2450" s="20"/>
      <c r="K2450" s="3"/>
      <c r="L2450" s="88" t="s">
        <v>74</v>
      </c>
    </row>
    <row r="2451" spans="2:12" ht="15" thickBot="1">
      <c r="B2451" s="84" t="s">
        <v>75</v>
      </c>
      <c r="C2451" s="3"/>
      <c r="D2451" s="20"/>
      <c r="E2451" s="3"/>
      <c r="F2451" s="3"/>
      <c r="G2451" s="20"/>
      <c r="H2451" s="3"/>
      <c r="I2451" s="3"/>
      <c r="J2451" s="20"/>
      <c r="K2451" s="3"/>
      <c r="L2451" s="88" t="s">
        <v>76</v>
      </c>
    </row>
    <row r="2452" spans="2:12" ht="15" thickBot="1">
      <c r="B2452" s="84" t="s">
        <v>77</v>
      </c>
      <c r="C2452" s="3"/>
      <c r="D2452" s="20"/>
      <c r="E2452" s="3"/>
      <c r="F2452" s="3"/>
      <c r="G2452" s="20"/>
      <c r="H2452" s="3"/>
      <c r="I2452" s="3"/>
      <c r="J2452" s="20"/>
      <c r="K2452" s="3"/>
      <c r="L2452" s="88" t="s">
        <v>78</v>
      </c>
    </row>
    <row r="2453" spans="2:12" ht="15" thickBot="1">
      <c r="B2453" s="84" t="s">
        <v>79</v>
      </c>
      <c r="C2453" s="3"/>
      <c r="D2453" s="20"/>
      <c r="E2453" s="3"/>
      <c r="F2453" s="3"/>
      <c r="G2453" s="20"/>
      <c r="H2453" s="3"/>
      <c r="I2453" s="3"/>
      <c r="J2453" s="20"/>
      <c r="K2453" s="3"/>
      <c r="L2453" s="88" t="s">
        <v>80</v>
      </c>
    </row>
    <row r="2454" spans="2:12" ht="15" thickBot="1">
      <c r="B2454" s="84" t="s">
        <v>81</v>
      </c>
      <c r="C2454" s="3"/>
      <c r="D2454" s="20"/>
      <c r="E2454" s="3"/>
      <c r="F2454" s="3"/>
      <c r="G2454" s="20"/>
      <c r="H2454" s="3"/>
      <c r="I2454" s="3"/>
      <c r="J2454" s="20"/>
      <c r="K2454" s="3"/>
      <c r="L2454" s="88" t="s">
        <v>82</v>
      </c>
    </row>
    <row r="2455" spans="2:12" ht="15" thickBot="1">
      <c r="B2455" s="84" t="s">
        <v>83</v>
      </c>
      <c r="C2455" s="3">
        <v>0.02</v>
      </c>
      <c r="D2455" s="20"/>
      <c r="E2455" s="3">
        <v>0.17199999999999999</v>
      </c>
      <c r="F2455" s="3">
        <v>0.02</v>
      </c>
      <c r="G2455" s="20"/>
      <c r="H2455" s="3">
        <v>0.17199999999999999</v>
      </c>
      <c r="I2455" s="3">
        <v>1.9E-2</v>
      </c>
      <c r="J2455" s="20"/>
      <c r="K2455" s="3">
        <v>0.17299999999999999</v>
      </c>
      <c r="L2455" s="88" t="s">
        <v>84</v>
      </c>
    </row>
    <row r="2456" spans="2:12" ht="15" thickBot="1">
      <c r="B2456" s="84" t="s">
        <v>85</v>
      </c>
      <c r="C2456" s="3"/>
      <c r="D2456" s="20"/>
      <c r="E2456" s="3"/>
      <c r="F2456" s="3"/>
      <c r="G2456" s="20"/>
      <c r="H2456" s="3"/>
      <c r="I2456" s="3"/>
      <c r="J2456" s="20"/>
      <c r="K2456" s="3"/>
      <c r="L2456" s="89" t="s">
        <v>86</v>
      </c>
    </row>
    <row r="2457" spans="2:12" ht="15" thickBot="1">
      <c r="B2457" s="85" t="s">
        <v>87</v>
      </c>
      <c r="C2457" s="3">
        <v>1.6759999999999999</v>
      </c>
      <c r="D2457" s="20"/>
      <c r="E2457" s="3">
        <v>26.097999999999999</v>
      </c>
      <c r="F2457" s="3">
        <v>1.613</v>
      </c>
      <c r="G2457" s="20"/>
      <c r="H2457" s="3">
        <v>25.928999999999998</v>
      </c>
      <c r="I2457" s="3">
        <v>1.41</v>
      </c>
      <c r="J2457" s="20"/>
      <c r="K2457" s="3">
        <v>20.309000000000001</v>
      </c>
      <c r="L2457" s="92" t="s">
        <v>88</v>
      </c>
    </row>
    <row r="2458" spans="2:12" ht="16.5" thickBot="1">
      <c r="B2458" s="86" t="s">
        <v>383</v>
      </c>
      <c r="C2458" s="90">
        <v>5.5122558139534883</v>
      </c>
      <c r="D2458" s="90" t="s">
        <v>19</v>
      </c>
      <c r="E2458" s="90">
        <v>43.31</v>
      </c>
      <c r="F2458" s="90">
        <v>5.5593720930232564</v>
      </c>
      <c r="G2458" s="90" t="s">
        <v>19</v>
      </c>
      <c r="H2458" s="90">
        <v>43.363999999999997</v>
      </c>
      <c r="I2458" s="90">
        <f>SUM(I2436:I2457)</f>
        <v>5.3553720930232558</v>
      </c>
      <c r="J2458" s="90"/>
      <c r="K2458" s="90">
        <f>SUM(K2436:K2457)</f>
        <v>37.746000000000002</v>
      </c>
      <c r="L2458" s="86" t="s">
        <v>385</v>
      </c>
    </row>
    <row r="2459" spans="2:12" ht="16.5" thickBot="1">
      <c r="B2459" s="86" t="s">
        <v>384</v>
      </c>
      <c r="C2459" s="90">
        <v>412.15499999999997</v>
      </c>
      <c r="D2459" s="90"/>
      <c r="E2459" s="90">
        <v>12191.026</v>
      </c>
      <c r="F2459" s="90">
        <v>441.09899999999999</v>
      </c>
      <c r="G2459" s="90"/>
      <c r="H2459" s="90">
        <v>13097.218999999999</v>
      </c>
      <c r="I2459" s="90">
        <v>440.62900000000002</v>
      </c>
      <c r="J2459" s="90"/>
      <c r="K2459" s="90">
        <v>13016.281000000001</v>
      </c>
      <c r="L2459" s="86" t="s">
        <v>382</v>
      </c>
    </row>
    <row r="2469" spans="2:12">
      <c r="B2469" s="59" t="s">
        <v>284</v>
      </c>
      <c r="L2469" s="59" t="s">
        <v>285</v>
      </c>
    </row>
    <row r="2470" spans="2:12">
      <c r="B2470" s="59" t="s">
        <v>324</v>
      </c>
      <c r="L2470" s="59" t="s">
        <v>374</v>
      </c>
    </row>
    <row r="2471" spans="2:12" ht="15" thickBot="1">
      <c r="B2471" s="59" t="s">
        <v>280</v>
      </c>
      <c r="L2471" s="59" t="s">
        <v>281</v>
      </c>
    </row>
    <row r="2472" spans="2:12" ht="15" thickBot="1">
      <c r="B2472" s="120" t="s">
        <v>43</v>
      </c>
      <c r="C2472" s="105">
        <v>2015</v>
      </c>
      <c r="D2472" s="106"/>
      <c r="E2472" s="107"/>
      <c r="F2472" s="105">
        <v>2016</v>
      </c>
      <c r="G2472" s="106"/>
      <c r="H2472" s="107"/>
      <c r="I2472" s="105">
        <v>2017</v>
      </c>
      <c r="J2472" s="106"/>
      <c r="K2472" s="107"/>
      <c r="L2472" s="108" t="s">
        <v>44</v>
      </c>
    </row>
    <row r="2473" spans="2:12">
      <c r="B2473" s="121"/>
      <c r="C2473" s="79" t="s">
        <v>282</v>
      </c>
      <c r="D2473" s="79" t="s">
        <v>283</v>
      </c>
      <c r="E2473" s="79" t="s">
        <v>10</v>
      </c>
      <c r="F2473" s="79" t="s">
        <v>282</v>
      </c>
      <c r="G2473" s="79" t="s">
        <v>283</v>
      </c>
      <c r="H2473" s="80" t="s">
        <v>10</v>
      </c>
      <c r="I2473" s="79" t="s">
        <v>282</v>
      </c>
      <c r="J2473" s="79" t="s">
        <v>283</v>
      </c>
      <c r="K2473" s="80" t="s">
        <v>10</v>
      </c>
      <c r="L2473" s="109"/>
    </row>
    <row r="2474" spans="2:12" ht="29.25" thickBot="1">
      <c r="B2474" s="122"/>
      <c r="C2474" s="93" t="s">
        <v>11</v>
      </c>
      <c r="D2474" s="94" t="s">
        <v>430</v>
      </c>
      <c r="E2474" s="95" t="s">
        <v>429</v>
      </c>
      <c r="F2474" s="93" t="s">
        <v>11</v>
      </c>
      <c r="G2474" s="94" t="s">
        <v>430</v>
      </c>
      <c r="H2474" s="95" t="s">
        <v>429</v>
      </c>
      <c r="I2474" s="93" t="s">
        <v>11</v>
      </c>
      <c r="J2474" s="94" t="s">
        <v>430</v>
      </c>
      <c r="K2474" s="95" t="s">
        <v>429</v>
      </c>
      <c r="L2474" s="110"/>
    </row>
    <row r="2475" spans="2:12" ht="15" thickBot="1">
      <c r="B2475" s="83" t="s">
        <v>45</v>
      </c>
      <c r="C2475" s="1">
        <v>0.30940000000000001</v>
      </c>
      <c r="D2475" s="5">
        <v>102.301</v>
      </c>
      <c r="E2475" s="1">
        <v>3.2290000000000001</v>
      </c>
      <c r="F2475" s="1">
        <v>0.6159</v>
      </c>
      <c r="G2475" s="5">
        <v>175.78399999999999</v>
      </c>
      <c r="H2475" s="1">
        <v>4.5019999999999998</v>
      </c>
      <c r="I2475" s="1">
        <v>0.47899999999999998</v>
      </c>
      <c r="J2475" s="5"/>
      <c r="K2475" s="1">
        <v>4.1660000000000004</v>
      </c>
      <c r="L2475" s="87" t="s">
        <v>46</v>
      </c>
    </row>
    <row r="2476" spans="2:12" ht="15" thickBot="1">
      <c r="B2476" s="84" t="s">
        <v>47</v>
      </c>
      <c r="C2476" s="3">
        <v>0.28820000000000956</v>
      </c>
      <c r="D2476" s="20"/>
      <c r="E2476" s="3">
        <v>0.85</v>
      </c>
      <c r="F2476" s="3">
        <v>0.68200000000000005</v>
      </c>
      <c r="G2476" s="20"/>
      <c r="H2476" s="3">
        <v>0.873</v>
      </c>
      <c r="I2476" s="3">
        <v>0.81275011985346191</v>
      </c>
      <c r="J2476" s="20"/>
      <c r="K2476" s="3">
        <v>0.89</v>
      </c>
      <c r="L2476" s="88" t="s">
        <v>48</v>
      </c>
    </row>
    <row r="2477" spans="2:12" ht="15" thickBot="1">
      <c r="B2477" s="84" t="s">
        <v>49</v>
      </c>
      <c r="C2477" s="3">
        <v>0.17</v>
      </c>
      <c r="D2477" s="20"/>
      <c r="E2477" s="3">
        <v>3.51</v>
      </c>
      <c r="F2477" s="3">
        <v>0.17</v>
      </c>
      <c r="G2477" s="20"/>
      <c r="H2477" s="3">
        <v>0.35199999999999998</v>
      </c>
      <c r="I2477" s="3">
        <v>0.17</v>
      </c>
      <c r="J2477" s="20"/>
      <c r="K2477" s="3">
        <v>0.35</v>
      </c>
      <c r="L2477" s="88" t="s">
        <v>50</v>
      </c>
    </row>
    <row r="2478" spans="2:12" ht="15" thickBot="1">
      <c r="B2478" s="84" t="s">
        <v>51</v>
      </c>
      <c r="C2478" s="3">
        <v>209.63</v>
      </c>
      <c r="D2478" s="20"/>
      <c r="E2478" s="3">
        <v>73.5</v>
      </c>
      <c r="F2478" s="3">
        <v>211.08</v>
      </c>
      <c r="G2478" s="20"/>
      <c r="H2478" s="3">
        <v>64.400000000000006</v>
      </c>
      <c r="I2478" s="3">
        <v>214.02</v>
      </c>
      <c r="J2478" s="20"/>
      <c r="K2478" s="3">
        <v>70.691000000000003</v>
      </c>
      <c r="L2478" s="88" t="s">
        <v>52</v>
      </c>
    </row>
    <row r="2479" spans="2:12" ht="15" thickBot="1">
      <c r="B2479" s="84" t="s">
        <v>53</v>
      </c>
      <c r="C2479" s="3">
        <v>40.402999999999999</v>
      </c>
      <c r="D2479" s="20"/>
      <c r="E2479" s="3">
        <v>76.481999999999999</v>
      </c>
      <c r="F2479" s="3">
        <v>39.69</v>
      </c>
      <c r="G2479" s="20"/>
      <c r="H2479" s="3">
        <v>66.094999999999999</v>
      </c>
      <c r="I2479" s="3">
        <v>50.1</v>
      </c>
      <c r="J2479" s="20"/>
      <c r="K2479" s="3">
        <v>61.942999999999998</v>
      </c>
      <c r="L2479" s="88" t="s">
        <v>54</v>
      </c>
    </row>
    <row r="2480" spans="2:12" ht="15" thickBot="1">
      <c r="B2480" s="84" t="s">
        <v>55</v>
      </c>
      <c r="C2480" s="3"/>
      <c r="D2480" s="20"/>
      <c r="E2480" s="3"/>
      <c r="F2480" s="3"/>
      <c r="G2480" s="20"/>
      <c r="H2480" s="3"/>
      <c r="I2480" s="3"/>
      <c r="J2480" s="20"/>
      <c r="K2480" s="3"/>
      <c r="L2480" s="88" t="s">
        <v>56</v>
      </c>
    </row>
    <row r="2481" spans="2:12" ht="15" thickBot="1">
      <c r="B2481" s="84" t="s">
        <v>57</v>
      </c>
      <c r="C2481" s="3"/>
      <c r="D2481" s="20"/>
      <c r="E2481" s="3"/>
      <c r="F2481" s="3"/>
      <c r="G2481" s="20"/>
      <c r="H2481" s="3"/>
      <c r="I2481" s="3"/>
      <c r="J2481" s="20"/>
      <c r="K2481" s="3"/>
      <c r="L2481" s="88" t="s">
        <v>58</v>
      </c>
    </row>
    <row r="2482" spans="2:12" ht="15" thickBot="1">
      <c r="B2482" s="84" t="s">
        <v>59</v>
      </c>
      <c r="C2482" s="3">
        <v>3.5999999999999999E-3</v>
      </c>
      <c r="D2482" s="20">
        <v>2</v>
      </c>
      <c r="E2482" s="3">
        <v>6.3127437659455915E-2</v>
      </c>
      <c r="F2482" s="3">
        <v>3.5999999999999999E-3</v>
      </c>
      <c r="G2482" s="20">
        <v>2</v>
      </c>
      <c r="H2482" s="3">
        <v>5.1221954216538482E-2</v>
      </c>
      <c r="I2482" s="3">
        <v>3.5999999999999999E-3</v>
      </c>
      <c r="J2482" s="20">
        <v>2</v>
      </c>
      <c r="K2482" s="3">
        <v>5.1221954216538482E-2</v>
      </c>
      <c r="L2482" s="88" t="s">
        <v>60</v>
      </c>
    </row>
    <row r="2483" spans="2:12" ht="15" thickBot="1">
      <c r="B2483" s="84" t="s">
        <v>61</v>
      </c>
      <c r="C2483" s="3"/>
      <c r="D2483" s="20"/>
      <c r="E2483" s="3"/>
      <c r="F2483" s="3"/>
      <c r="G2483" s="20"/>
      <c r="H2483" s="3"/>
      <c r="I2483" s="3"/>
      <c r="J2483" s="20"/>
      <c r="K2483" s="3"/>
      <c r="L2483" s="88" t="s">
        <v>62</v>
      </c>
    </row>
    <row r="2484" spans="2:12" ht="15" thickBot="1">
      <c r="B2484" s="84" t="s">
        <v>63</v>
      </c>
      <c r="C2484" s="3">
        <v>135.107</v>
      </c>
      <c r="D2484" s="20">
        <v>29611.8</v>
      </c>
      <c r="E2484" s="3">
        <v>117.342</v>
      </c>
      <c r="F2484" s="3">
        <v>135.208</v>
      </c>
      <c r="G2484" s="20">
        <v>25828</v>
      </c>
      <c r="H2484" s="3">
        <v>118.473</v>
      </c>
      <c r="I2484" s="3">
        <v>178.685</v>
      </c>
      <c r="J2484" s="20"/>
      <c r="K2484" s="3">
        <v>141.33099999999999</v>
      </c>
      <c r="L2484" s="88" t="s">
        <v>64</v>
      </c>
    </row>
    <row r="2485" spans="2:12" ht="15" thickBot="1">
      <c r="B2485" s="84" t="s">
        <v>65</v>
      </c>
      <c r="C2485" s="3"/>
      <c r="D2485" s="20"/>
      <c r="E2485" s="3"/>
      <c r="F2485" s="3"/>
      <c r="G2485" s="20"/>
      <c r="H2485" s="3"/>
      <c r="I2485" s="3"/>
      <c r="J2485" s="20"/>
      <c r="K2485" s="3"/>
      <c r="L2485" s="88" t="s">
        <v>66</v>
      </c>
    </row>
    <row r="2486" spans="2:12" ht="15" thickBot="1">
      <c r="B2486" s="84" t="s">
        <v>67</v>
      </c>
      <c r="C2486" s="3">
        <v>1.133</v>
      </c>
      <c r="D2486" s="20"/>
      <c r="E2486" s="3">
        <v>1.871</v>
      </c>
      <c r="F2486" s="3">
        <v>1.107</v>
      </c>
      <c r="G2486" s="20"/>
      <c r="H2486" s="3">
        <v>1.831</v>
      </c>
      <c r="I2486" s="3">
        <v>2.37</v>
      </c>
      <c r="J2486" s="20"/>
      <c r="K2486" s="3">
        <v>3.3809999999999998</v>
      </c>
      <c r="L2486" s="88" t="s">
        <v>68</v>
      </c>
    </row>
    <row r="2487" spans="2:12" ht="15" thickBot="1">
      <c r="B2487" s="84" t="s">
        <v>69</v>
      </c>
      <c r="C2487" s="3"/>
      <c r="D2487" s="20"/>
      <c r="E2487" s="3"/>
      <c r="F2487" s="3"/>
      <c r="G2487" s="20"/>
      <c r="H2487" s="3"/>
      <c r="I2487" s="3"/>
      <c r="J2487" s="20"/>
      <c r="K2487" s="3"/>
      <c r="L2487" s="88" t="s">
        <v>70</v>
      </c>
    </row>
    <row r="2488" spans="2:12" ht="15" thickBot="1">
      <c r="B2488" s="84" t="s">
        <v>71</v>
      </c>
      <c r="C2488" s="3">
        <v>2.6320000000000001</v>
      </c>
      <c r="D2488" s="20"/>
      <c r="E2488" s="3">
        <v>4.1980000000000004</v>
      </c>
      <c r="F2488" s="3">
        <v>2.1248</v>
      </c>
      <c r="G2488" s="20"/>
      <c r="H2488" s="3">
        <v>5.1589999999999998</v>
      </c>
      <c r="I2488" s="3">
        <v>2.5859999999999999</v>
      </c>
      <c r="J2488" s="20"/>
      <c r="K2488" s="3">
        <v>4.4279999999999999</v>
      </c>
      <c r="L2488" s="88" t="s">
        <v>72</v>
      </c>
    </row>
    <row r="2489" spans="2:12" ht="15" thickBot="1">
      <c r="B2489" s="84" t="s">
        <v>73</v>
      </c>
      <c r="C2489" s="3"/>
      <c r="D2489" s="20"/>
      <c r="E2489" s="3"/>
      <c r="F2489" s="3">
        <v>0.11</v>
      </c>
      <c r="G2489" s="20">
        <v>101.328</v>
      </c>
      <c r="H2489" s="3">
        <v>0.33200000000000002</v>
      </c>
      <c r="I2489" s="3">
        <v>0.106</v>
      </c>
      <c r="J2489" s="20">
        <v>77.274000000000001</v>
      </c>
      <c r="K2489" s="3">
        <v>0.34</v>
      </c>
      <c r="L2489" s="88" t="s">
        <v>74</v>
      </c>
    </row>
    <row r="2490" spans="2:12" ht="15" thickBot="1">
      <c r="B2490" s="84" t="s">
        <v>75</v>
      </c>
      <c r="C2490" s="3"/>
      <c r="D2490" s="20"/>
      <c r="E2490" s="3"/>
      <c r="F2490" s="3"/>
      <c r="G2490" s="20"/>
      <c r="H2490" s="3"/>
      <c r="I2490" s="3"/>
      <c r="J2490" s="20"/>
      <c r="K2490" s="3"/>
      <c r="L2490" s="88" t="s">
        <v>76</v>
      </c>
    </row>
    <row r="2491" spans="2:12" ht="15" thickBot="1">
      <c r="B2491" s="84" t="s">
        <v>77</v>
      </c>
      <c r="C2491" s="3">
        <v>6.3119999999999994</v>
      </c>
      <c r="D2491" s="20"/>
      <c r="E2491" s="3">
        <v>34.886000000000003</v>
      </c>
      <c r="F2491" s="3">
        <v>2.2463299999999995</v>
      </c>
      <c r="G2491" s="20"/>
      <c r="H2491" s="3">
        <v>28.394388656848658</v>
      </c>
      <c r="I2491" s="3">
        <v>7.093</v>
      </c>
      <c r="J2491" s="20"/>
      <c r="K2491" s="3">
        <v>35.454999999999998</v>
      </c>
      <c r="L2491" s="88" t="s">
        <v>78</v>
      </c>
    </row>
    <row r="2492" spans="2:12" ht="15" thickBot="1">
      <c r="B2492" s="84" t="s">
        <v>79</v>
      </c>
      <c r="C2492" s="3">
        <v>57.115000000000002</v>
      </c>
      <c r="D2492" s="20"/>
      <c r="E2492" s="3">
        <v>33.109000000000002</v>
      </c>
      <c r="F2492" s="3">
        <v>57.764000000000003</v>
      </c>
      <c r="G2492" s="20"/>
      <c r="H2492" s="3">
        <v>33.838000000000001</v>
      </c>
      <c r="I2492" s="3">
        <v>58.110999999999997</v>
      </c>
      <c r="J2492" s="20"/>
      <c r="K2492" s="3">
        <v>34.404000000000003</v>
      </c>
      <c r="L2492" s="88" t="s">
        <v>80</v>
      </c>
    </row>
    <row r="2493" spans="2:12" ht="15" thickBot="1">
      <c r="B2493" s="84" t="s">
        <v>81</v>
      </c>
      <c r="C2493" s="3">
        <v>6.3680000000000003</v>
      </c>
      <c r="D2493" s="20"/>
      <c r="E2493" s="3">
        <v>37.894999999999996</v>
      </c>
      <c r="F2493" s="3">
        <v>6.3479999999999999</v>
      </c>
      <c r="G2493" s="20"/>
      <c r="H2493" s="3">
        <v>38.286999999999999</v>
      </c>
      <c r="I2493" s="3">
        <v>6.3230000000000004</v>
      </c>
      <c r="J2493" s="20"/>
      <c r="K2493" s="3">
        <v>35.76</v>
      </c>
      <c r="L2493" s="88" t="s">
        <v>82</v>
      </c>
    </row>
    <row r="2494" spans="2:12" ht="15" thickBot="1">
      <c r="B2494" s="84" t="s">
        <v>83</v>
      </c>
      <c r="C2494" s="3">
        <v>166.98699999999999</v>
      </c>
      <c r="D2494" s="20"/>
      <c r="E2494" s="3">
        <v>115.04</v>
      </c>
      <c r="F2494" s="3">
        <v>172.94400000000002</v>
      </c>
      <c r="G2494" s="20"/>
      <c r="H2494" s="3">
        <v>123.28399999999999</v>
      </c>
      <c r="I2494" s="3">
        <v>178.32400000000001</v>
      </c>
      <c r="J2494" s="20"/>
      <c r="K2494" s="3">
        <v>130.173</v>
      </c>
      <c r="L2494" s="88" t="s">
        <v>84</v>
      </c>
    </row>
    <row r="2495" spans="2:12" ht="15" thickBot="1">
      <c r="B2495" s="84" t="s">
        <v>85</v>
      </c>
      <c r="C2495" s="3"/>
      <c r="D2495" s="20"/>
      <c r="E2495" s="3"/>
      <c r="F2495" s="3"/>
      <c r="G2495" s="20"/>
      <c r="H2495" s="3"/>
      <c r="I2495" s="3"/>
      <c r="J2495" s="20"/>
      <c r="K2495" s="3"/>
      <c r="L2495" s="89" t="s">
        <v>86</v>
      </c>
    </row>
    <row r="2496" spans="2:12" ht="15" thickBot="1">
      <c r="B2496" s="85" t="s">
        <v>87</v>
      </c>
      <c r="C2496" s="3">
        <v>0.251</v>
      </c>
      <c r="D2496" s="20"/>
      <c r="E2496" s="3">
        <v>0.161</v>
      </c>
      <c r="F2496" s="3">
        <v>0.253</v>
      </c>
      <c r="G2496" s="20"/>
      <c r="H2496" s="3">
        <v>0.16400000000000001</v>
      </c>
      <c r="I2496" s="3">
        <v>0.25900000000000001</v>
      </c>
      <c r="J2496" s="20"/>
      <c r="K2496" s="3">
        <v>0.16500000000000001</v>
      </c>
      <c r="L2496" s="92" t="s">
        <v>88</v>
      </c>
    </row>
    <row r="2497" spans="2:12" ht="16.5" thickBot="1">
      <c r="B2497" s="86" t="s">
        <v>383</v>
      </c>
      <c r="C2497" s="90">
        <v>627.06999999999994</v>
      </c>
      <c r="D2497" s="90" t="s">
        <v>19</v>
      </c>
      <c r="E2497" s="90">
        <v>502.13612743765941</v>
      </c>
      <c r="F2497" s="90">
        <v>634.30730000000005</v>
      </c>
      <c r="G2497" s="90" t="s">
        <v>19</v>
      </c>
      <c r="H2497" s="90">
        <v>492.68222195421652</v>
      </c>
      <c r="I2497" s="90">
        <f>SUM(I2475:I2496)</f>
        <v>699.44235011985347</v>
      </c>
      <c r="J2497" s="90"/>
      <c r="K2497" s="90">
        <f>SUM(K2475:K2496)</f>
        <v>523.52822195421641</v>
      </c>
      <c r="L2497" s="86" t="s">
        <v>385</v>
      </c>
    </row>
    <row r="2498" spans="2:12" ht="16.5" thickBot="1">
      <c r="B2498" s="86" t="s">
        <v>384</v>
      </c>
      <c r="C2498" s="90">
        <v>11422.498</v>
      </c>
      <c r="D2498" s="90"/>
      <c r="E2498" s="90">
        <v>14936.868</v>
      </c>
      <c r="F2498" s="90">
        <v>11506.431</v>
      </c>
      <c r="G2498" s="90"/>
      <c r="H2498" s="90">
        <v>15266.146000000001</v>
      </c>
      <c r="I2498" s="90">
        <v>11784.161</v>
      </c>
      <c r="J2498" s="90"/>
      <c r="K2498" s="90">
        <v>15578.446</v>
      </c>
      <c r="L2498" s="86" t="s">
        <v>382</v>
      </c>
    </row>
    <row r="2500" spans="2:12">
      <c r="B2500" s="19"/>
      <c r="C2500" s="18"/>
      <c r="D2500" s="18"/>
      <c r="E2500" s="18"/>
      <c r="F2500" s="18"/>
      <c r="G2500" s="18"/>
      <c r="H2500" s="18"/>
      <c r="I2500" s="53"/>
      <c r="J2500" s="18"/>
      <c r="K2500" s="52"/>
      <c r="L2500" s="18"/>
    </row>
    <row r="2501" spans="2:12">
      <c r="B2501" s="59" t="s">
        <v>286</v>
      </c>
      <c r="L2501" s="59" t="s">
        <v>287</v>
      </c>
    </row>
    <row r="2502" spans="2:12">
      <c r="B2502" s="59" t="s">
        <v>325</v>
      </c>
      <c r="L2502" s="59" t="s">
        <v>326</v>
      </c>
    </row>
    <row r="2503" spans="2:12" ht="15" thickBot="1">
      <c r="B2503" s="59" t="s">
        <v>280</v>
      </c>
      <c r="H2503" s="64"/>
      <c r="L2503" s="59" t="s">
        <v>281</v>
      </c>
    </row>
    <row r="2504" spans="2:12" ht="15" thickBot="1">
      <c r="B2504" s="120" t="s">
        <v>43</v>
      </c>
      <c r="C2504" s="105">
        <v>2015</v>
      </c>
      <c r="D2504" s="106"/>
      <c r="E2504" s="107"/>
      <c r="F2504" s="105">
        <v>2016</v>
      </c>
      <c r="G2504" s="106"/>
      <c r="H2504" s="107"/>
      <c r="I2504" s="105">
        <v>2017</v>
      </c>
      <c r="J2504" s="106"/>
      <c r="K2504" s="107"/>
      <c r="L2504" s="108" t="s">
        <v>44</v>
      </c>
    </row>
    <row r="2505" spans="2:12">
      <c r="B2505" s="121"/>
      <c r="C2505" s="79" t="s">
        <v>282</v>
      </c>
      <c r="D2505" s="79" t="s">
        <v>283</v>
      </c>
      <c r="E2505" s="79" t="s">
        <v>10</v>
      </c>
      <c r="F2505" s="79" t="s">
        <v>282</v>
      </c>
      <c r="G2505" s="79" t="s">
        <v>283</v>
      </c>
      <c r="H2505" s="80" t="s">
        <v>10</v>
      </c>
      <c r="I2505" s="79" t="s">
        <v>282</v>
      </c>
      <c r="J2505" s="79" t="s">
        <v>283</v>
      </c>
      <c r="K2505" s="80" t="s">
        <v>10</v>
      </c>
      <c r="L2505" s="109"/>
    </row>
    <row r="2506" spans="2:12" ht="29.25" thickBot="1">
      <c r="B2506" s="122"/>
      <c r="C2506" s="93" t="s">
        <v>11</v>
      </c>
      <c r="D2506" s="94" t="s">
        <v>430</v>
      </c>
      <c r="E2506" s="95" t="s">
        <v>429</v>
      </c>
      <c r="F2506" s="93" t="s">
        <v>11</v>
      </c>
      <c r="G2506" s="94" t="s">
        <v>430</v>
      </c>
      <c r="H2506" s="95" t="s">
        <v>429</v>
      </c>
      <c r="I2506" s="93" t="s">
        <v>11</v>
      </c>
      <c r="J2506" s="94" t="s">
        <v>430</v>
      </c>
      <c r="K2506" s="95" t="s">
        <v>429</v>
      </c>
      <c r="L2506" s="110"/>
    </row>
    <row r="2507" spans="2:12" ht="15" thickBot="1">
      <c r="B2507" s="83" t="s">
        <v>45</v>
      </c>
      <c r="C2507" s="1">
        <v>3.7765</v>
      </c>
      <c r="D2507" s="5">
        <v>2199.8503989999999</v>
      </c>
      <c r="E2507" s="1">
        <v>121.50800000000001</v>
      </c>
      <c r="F2507" s="1">
        <v>1.7139500000000001</v>
      </c>
      <c r="G2507" s="5">
        <v>1952.4739999999999</v>
      </c>
      <c r="H2507" s="1">
        <v>37.550942999999997</v>
      </c>
      <c r="I2507" s="1">
        <v>1.734</v>
      </c>
      <c r="J2507" s="5"/>
      <c r="K2507" s="1">
        <v>32.932000000000002</v>
      </c>
      <c r="L2507" s="87" t="s">
        <v>46</v>
      </c>
    </row>
    <row r="2508" spans="2:12" ht="15" thickBot="1">
      <c r="B2508" s="84" t="s">
        <v>47</v>
      </c>
      <c r="C2508" s="3">
        <v>0.14099999999999999</v>
      </c>
      <c r="D2508" s="20"/>
      <c r="E2508" s="3">
        <v>1.39</v>
      </c>
      <c r="F2508" s="3">
        <v>0.14899999999999999</v>
      </c>
      <c r="G2508" s="20"/>
      <c r="H2508" s="3">
        <v>1.4023000000000001</v>
      </c>
      <c r="I2508" s="3">
        <v>0.27717652510376145</v>
      </c>
      <c r="J2508" s="20"/>
      <c r="K2508" s="3">
        <v>2.4391534209131009</v>
      </c>
      <c r="L2508" s="88" t="s">
        <v>48</v>
      </c>
    </row>
    <row r="2509" spans="2:12" ht="15" thickBot="1">
      <c r="B2509" s="84" t="s">
        <v>49</v>
      </c>
      <c r="C2509" s="3">
        <v>1.071</v>
      </c>
      <c r="D2509" s="20">
        <v>320.70499999999998</v>
      </c>
      <c r="E2509" s="3">
        <v>10.2081</v>
      </c>
      <c r="F2509" s="3">
        <v>1.071</v>
      </c>
      <c r="G2509" s="20">
        <v>320.70499999999998</v>
      </c>
      <c r="H2509" s="3">
        <v>10.2081</v>
      </c>
      <c r="I2509" s="3">
        <v>0.72</v>
      </c>
      <c r="J2509" s="20"/>
      <c r="K2509" s="3">
        <v>5.5380000000000003</v>
      </c>
      <c r="L2509" s="88" t="s">
        <v>50</v>
      </c>
    </row>
    <row r="2510" spans="2:12" ht="15" thickBot="1">
      <c r="B2510" s="84" t="s">
        <v>51</v>
      </c>
      <c r="C2510" s="3">
        <v>116.58</v>
      </c>
      <c r="D2510" s="20"/>
      <c r="E2510" s="3">
        <v>27.3</v>
      </c>
      <c r="F2510" s="3">
        <v>116.58</v>
      </c>
      <c r="G2510" s="20"/>
      <c r="H2510" s="3">
        <v>27.3</v>
      </c>
      <c r="I2510" s="3">
        <v>18.467000000000002</v>
      </c>
      <c r="J2510" s="20"/>
      <c r="K2510" s="3">
        <v>96.760999999999996</v>
      </c>
      <c r="L2510" s="88" t="s">
        <v>52</v>
      </c>
    </row>
    <row r="2511" spans="2:12" ht="15" thickBot="1">
      <c r="B2511" s="84" t="s">
        <v>53</v>
      </c>
      <c r="C2511" s="3">
        <v>92.501689999999996</v>
      </c>
      <c r="D2511" s="20"/>
      <c r="E2511" s="3">
        <v>455.07338300000004</v>
      </c>
      <c r="F2511" s="3">
        <v>96.862959999999987</v>
      </c>
      <c r="G2511" s="20"/>
      <c r="H2511" s="3">
        <v>468.22684199999998</v>
      </c>
      <c r="I2511" s="3">
        <v>87.501289999999997</v>
      </c>
      <c r="J2511" s="20"/>
      <c r="K2511" s="3">
        <v>386.89241105855854</v>
      </c>
      <c r="L2511" s="88" t="s">
        <v>54</v>
      </c>
    </row>
    <row r="2512" spans="2:12" ht="15" thickBot="1">
      <c r="B2512" s="84" t="s">
        <v>55</v>
      </c>
      <c r="C2512" s="3">
        <v>0.80300000000000005</v>
      </c>
      <c r="D2512" s="20"/>
      <c r="E2512" s="3">
        <v>3.9119999999999999</v>
      </c>
      <c r="F2512" s="3">
        <v>0.82299999999999995</v>
      </c>
      <c r="G2512" s="20"/>
      <c r="H2512" s="3">
        <v>4.0149999999999997</v>
      </c>
      <c r="I2512" s="3">
        <v>34.825000000000003</v>
      </c>
      <c r="J2512" s="20"/>
      <c r="K2512" s="3">
        <v>106.37</v>
      </c>
      <c r="L2512" s="88" t="s">
        <v>56</v>
      </c>
    </row>
    <row r="2513" spans="2:15" ht="15" thickBot="1">
      <c r="B2513" s="84" t="s">
        <v>57</v>
      </c>
      <c r="C2513" s="3">
        <v>0.21717126789366054</v>
      </c>
      <c r="D2513" s="20"/>
      <c r="E2513" s="3">
        <v>1.0580000000000001</v>
      </c>
      <c r="F2513" s="3">
        <v>0.21810012453300129</v>
      </c>
      <c r="G2513" s="20"/>
      <c r="H2513" s="3">
        <v>1.0640000000000001</v>
      </c>
      <c r="I2513" s="3">
        <v>0.219</v>
      </c>
      <c r="J2513" s="20"/>
      <c r="K2513" s="3">
        <v>1.0760000000000001</v>
      </c>
      <c r="L2513" s="88" t="s">
        <v>58</v>
      </c>
    </row>
    <row r="2514" spans="2:15" ht="15" thickBot="1">
      <c r="B2514" s="84" t="s">
        <v>59</v>
      </c>
      <c r="C2514" s="3">
        <v>45.981000000000002</v>
      </c>
      <c r="D2514" s="20"/>
      <c r="E2514" s="3">
        <v>359.29199999999997</v>
      </c>
      <c r="F2514" s="3">
        <v>44.24</v>
      </c>
      <c r="G2514" s="20"/>
      <c r="H2514" s="3">
        <v>363.35899999999998</v>
      </c>
      <c r="I2514" s="3">
        <v>25.453399999999988</v>
      </c>
      <c r="J2514" s="20"/>
      <c r="K2514" s="3">
        <v>92.899877226092087</v>
      </c>
      <c r="L2514" s="88" t="s">
        <v>60</v>
      </c>
    </row>
    <row r="2515" spans="2:15" ht="15" thickBot="1">
      <c r="B2515" s="84" t="s">
        <v>61</v>
      </c>
      <c r="C2515" s="3">
        <v>52.985999999999997</v>
      </c>
      <c r="D2515" s="20"/>
      <c r="E2515" s="3">
        <v>325</v>
      </c>
      <c r="F2515" s="3">
        <v>55.34</v>
      </c>
      <c r="G2515" s="20"/>
      <c r="H2515" s="3">
        <v>350</v>
      </c>
      <c r="I2515" s="3">
        <v>58.698999999999998</v>
      </c>
      <c r="J2515" s="20"/>
      <c r="K2515" s="3">
        <v>375</v>
      </c>
      <c r="L2515" s="88" t="s">
        <v>62</v>
      </c>
    </row>
    <row r="2516" spans="2:15" ht="15" thickBot="1">
      <c r="B2516" s="84" t="s">
        <v>63</v>
      </c>
      <c r="C2516" s="3">
        <v>35.716999999999999</v>
      </c>
      <c r="D2516" s="20">
        <v>6998.0000000000009</v>
      </c>
      <c r="E2516" s="3">
        <v>96.706000000000003</v>
      </c>
      <c r="F2516" s="3">
        <v>35.042000000000002</v>
      </c>
      <c r="G2516" s="20">
        <v>6649.6</v>
      </c>
      <c r="H2516" s="3">
        <v>102.35799999999999</v>
      </c>
      <c r="I2516" s="3">
        <v>2.0170000000000021</v>
      </c>
      <c r="J2516" s="20"/>
      <c r="K2516" s="3">
        <v>15.752000000000081</v>
      </c>
      <c r="L2516" s="88" t="s">
        <v>64</v>
      </c>
    </row>
    <row r="2517" spans="2:15" ht="15" thickBot="1">
      <c r="B2517" s="84" t="s">
        <v>65</v>
      </c>
      <c r="C2517" s="3">
        <v>12.907999999999999</v>
      </c>
      <c r="D2517" s="20"/>
      <c r="E2517" s="3">
        <v>139.226</v>
      </c>
      <c r="F2517" s="3">
        <v>12.881</v>
      </c>
      <c r="G2517" s="20"/>
      <c r="H2517" s="3">
        <v>140.12899999999999</v>
      </c>
      <c r="I2517" s="3">
        <v>12.873999999999999</v>
      </c>
      <c r="J2517" s="20"/>
      <c r="K2517" s="3">
        <v>140.54200000000003</v>
      </c>
      <c r="L2517" s="88" t="s">
        <v>66</v>
      </c>
    </row>
    <row r="2518" spans="2:15" ht="15" thickBot="1">
      <c r="B2518" s="84" t="s">
        <v>67</v>
      </c>
      <c r="C2518" s="3">
        <v>6.0263169235631269</v>
      </c>
      <c r="D2518" s="20">
        <v>2676</v>
      </c>
      <c r="E2518" s="3">
        <v>65</v>
      </c>
      <c r="F2518" s="3">
        <v>5.9749587879739394</v>
      </c>
      <c r="G2518" s="20">
        <v>2676</v>
      </c>
      <c r="H2518" s="3">
        <v>65</v>
      </c>
      <c r="I2518" s="3">
        <v>14.776999999999999</v>
      </c>
      <c r="J2518" s="20"/>
      <c r="K2518" s="3">
        <v>66.832999999999998</v>
      </c>
      <c r="L2518" s="88" t="s">
        <v>68</v>
      </c>
    </row>
    <row r="2519" spans="2:15" ht="15" thickBot="1">
      <c r="B2519" s="84" t="s">
        <v>69</v>
      </c>
      <c r="C2519" s="3">
        <v>1.9429999999999974</v>
      </c>
      <c r="D2519" s="20">
        <v>332</v>
      </c>
      <c r="E2519" s="3">
        <v>42.859000000000037</v>
      </c>
      <c r="F2519" s="3">
        <v>1.97</v>
      </c>
      <c r="G2519" s="20">
        <v>332</v>
      </c>
      <c r="H2519" s="3">
        <v>46.839000000000034</v>
      </c>
      <c r="I2519" s="3">
        <v>0.3090000000000015</v>
      </c>
      <c r="J2519" s="20"/>
      <c r="K2519" s="3">
        <v>1.0977018358134298</v>
      </c>
      <c r="L2519" s="88" t="s">
        <v>70</v>
      </c>
    </row>
    <row r="2520" spans="2:15" ht="15" thickBot="1">
      <c r="B2520" s="84" t="s">
        <v>71</v>
      </c>
      <c r="C2520" s="3">
        <v>68.847499999999997</v>
      </c>
      <c r="D2520" s="20"/>
      <c r="E2520" s="3">
        <v>94.442999999999998</v>
      </c>
      <c r="F2520" s="3">
        <v>68.847499999999997</v>
      </c>
      <c r="G2520" s="20"/>
      <c r="H2520" s="3">
        <v>94.442999999999998</v>
      </c>
      <c r="I2520" s="3">
        <v>0.79899999999999805</v>
      </c>
      <c r="J2520" s="20"/>
      <c r="K2520" s="3">
        <v>6.1969999999999983</v>
      </c>
      <c r="L2520" s="88" t="s">
        <v>72</v>
      </c>
    </row>
    <row r="2521" spans="2:15" ht="15" thickBot="1">
      <c r="B2521" s="84" t="s">
        <v>73</v>
      </c>
      <c r="C2521" s="3">
        <v>5.0999999999999997E-2</v>
      </c>
      <c r="D2521" s="20"/>
      <c r="E2521" s="3">
        <v>0.152</v>
      </c>
      <c r="F2521" s="3">
        <v>6.7000000000000004E-2</v>
      </c>
      <c r="G2521" s="20"/>
      <c r="H2521" s="3">
        <v>0.2</v>
      </c>
      <c r="I2521" s="3">
        <v>0.106</v>
      </c>
      <c r="J2521" s="20"/>
      <c r="K2521" s="3">
        <v>0.378</v>
      </c>
      <c r="L2521" s="88" t="s">
        <v>74</v>
      </c>
    </row>
    <row r="2522" spans="2:15" ht="15" thickBot="1">
      <c r="B2522" s="84" t="s">
        <v>75</v>
      </c>
      <c r="C2522" s="3">
        <v>0.13700000000000001</v>
      </c>
      <c r="D2522" s="20"/>
      <c r="E2522" s="3">
        <v>3.0019999999999998</v>
      </c>
      <c r="F2522" s="3">
        <v>9.8000000000000004E-2</v>
      </c>
      <c r="G2522" s="20"/>
      <c r="H2522" s="3">
        <v>3</v>
      </c>
      <c r="I2522" s="3">
        <v>0.13700000000000001</v>
      </c>
      <c r="J2522" s="20"/>
      <c r="K2522" s="3">
        <v>2.9969999999999999</v>
      </c>
      <c r="L2522" s="88" t="s">
        <v>76</v>
      </c>
    </row>
    <row r="2523" spans="2:15" ht="15" thickBot="1">
      <c r="B2523" s="84" t="s">
        <v>77</v>
      </c>
      <c r="C2523" s="3">
        <v>13.538</v>
      </c>
      <c r="D2523" s="20"/>
      <c r="E2523" s="3">
        <v>77.286999999999992</v>
      </c>
      <c r="F2523" s="3">
        <v>15.872159999999999</v>
      </c>
      <c r="G2523" s="20"/>
      <c r="H2523" s="3">
        <v>140.17928933278213</v>
      </c>
      <c r="I2523" s="3">
        <v>15.872159999999999</v>
      </c>
      <c r="J2523" s="20"/>
      <c r="K2523" s="3">
        <v>140.17928933278213</v>
      </c>
      <c r="L2523" s="88" t="s">
        <v>78</v>
      </c>
    </row>
    <row r="2524" spans="2:15" ht="15" thickBot="1">
      <c r="B2524" s="84" t="s">
        <v>79</v>
      </c>
      <c r="C2524" s="3">
        <v>0.76300000000000001</v>
      </c>
      <c r="D2524" s="20"/>
      <c r="E2524" s="3">
        <v>4.7210000000000001</v>
      </c>
      <c r="F2524" s="3">
        <v>0.76600000000000001</v>
      </c>
      <c r="G2524" s="20"/>
      <c r="H2524" s="3">
        <v>4.74</v>
      </c>
      <c r="I2524" s="3">
        <v>0.79200000000000004</v>
      </c>
      <c r="J2524" s="20"/>
      <c r="K2524" s="3">
        <v>4.8949999999999996</v>
      </c>
      <c r="L2524" s="88" t="s">
        <v>80</v>
      </c>
    </row>
    <row r="2525" spans="2:15" ht="15" thickBot="1">
      <c r="B2525" s="84" t="s">
        <v>81</v>
      </c>
      <c r="C2525" s="3">
        <v>94.373580000000004</v>
      </c>
      <c r="D2525" s="20"/>
      <c r="E2525" s="3">
        <v>1202.451</v>
      </c>
      <c r="F2525" s="3">
        <v>103.824</v>
      </c>
      <c r="G2525" s="20"/>
      <c r="H2525" s="3">
        <v>1037.8620000000001</v>
      </c>
      <c r="I2525" s="3">
        <v>23.988</v>
      </c>
      <c r="J2525" s="20"/>
      <c r="K2525" s="3">
        <v>454.41300000000001</v>
      </c>
      <c r="L2525" s="88" t="s">
        <v>82</v>
      </c>
    </row>
    <row r="2526" spans="2:15" ht="15" thickBot="1">
      <c r="B2526" s="84" t="s">
        <v>83</v>
      </c>
      <c r="C2526" s="3">
        <v>23.587</v>
      </c>
      <c r="D2526" s="20"/>
      <c r="E2526" s="3">
        <v>137.98500000000001</v>
      </c>
      <c r="F2526" s="3">
        <v>25.096999999999998</v>
      </c>
      <c r="G2526" s="20"/>
      <c r="H2526" s="3">
        <v>127.212</v>
      </c>
      <c r="I2526" s="3">
        <v>7.6210000000000004</v>
      </c>
      <c r="J2526" s="20"/>
      <c r="K2526" s="3">
        <v>53.128</v>
      </c>
      <c r="L2526" s="88" t="s">
        <v>84</v>
      </c>
      <c r="M2526" s="64"/>
      <c r="O2526" s="64"/>
    </row>
    <row r="2527" spans="2:15" ht="15" thickBot="1">
      <c r="B2527" s="84" t="s">
        <v>85</v>
      </c>
      <c r="C2527" s="3">
        <v>0.82299999999999995</v>
      </c>
      <c r="D2527" s="20"/>
      <c r="E2527" s="3">
        <v>3.3839999999999999</v>
      </c>
      <c r="F2527" s="3">
        <v>0.83599999999999997</v>
      </c>
      <c r="G2527" s="20"/>
      <c r="H2527" s="3">
        <v>3.415</v>
      </c>
      <c r="I2527" s="3">
        <v>0.85199999999999998</v>
      </c>
      <c r="J2527" s="20"/>
      <c r="K2527" s="3">
        <v>3.4580000000000002</v>
      </c>
      <c r="L2527" s="89" t="s">
        <v>86</v>
      </c>
      <c r="M2527" s="64"/>
      <c r="O2527" s="64"/>
    </row>
    <row r="2528" spans="2:15" ht="15" thickBot="1">
      <c r="B2528" s="85" t="s">
        <v>87</v>
      </c>
      <c r="C2528" s="3">
        <v>5.8670000000000044</v>
      </c>
      <c r="D2528" s="20"/>
      <c r="E2528" s="3">
        <v>57.957000000000072</v>
      </c>
      <c r="F2528" s="3">
        <v>3.15</v>
      </c>
      <c r="G2528" s="20"/>
      <c r="H2528" s="3">
        <v>34.697000000000003</v>
      </c>
      <c r="I2528" s="3">
        <v>3.3769999999999953</v>
      </c>
      <c r="J2528" s="20"/>
      <c r="K2528" s="3">
        <v>9.09</v>
      </c>
      <c r="L2528" s="92" t="s">
        <v>88</v>
      </c>
      <c r="M2528" s="64"/>
      <c r="O2528" s="64"/>
    </row>
    <row r="2529" spans="2:15" ht="16.5" thickBot="1">
      <c r="B2529" s="86" t="s">
        <v>383</v>
      </c>
      <c r="C2529" s="90">
        <v>576.99475819145664</v>
      </c>
      <c r="D2529" s="90" t="s">
        <v>19</v>
      </c>
      <c r="E2529" s="90">
        <v>3217.6714830000001</v>
      </c>
      <c r="F2529" s="90">
        <v>590.62996891250702</v>
      </c>
      <c r="G2529" s="90" t="s">
        <v>19</v>
      </c>
      <c r="H2529" s="90">
        <v>3012.2215849999998</v>
      </c>
      <c r="I2529" s="90">
        <f>SUM(I2507:I2528)</f>
        <v>311.41702652510372</v>
      </c>
      <c r="J2529" s="90"/>
      <c r="K2529" s="90">
        <f>SUM(K2507:K2528)</f>
        <v>1998.8684328741597</v>
      </c>
      <c r="L2529" s="86" t="s">
        <v>385</v>
      </c>
      <c r="M2529" s="64"/>
      <c r="O2529" s="64"/>
    </row>
    <row r="2530" spans="2:15" ht="16.5" thickBot="1">
      <c r="B2530" s="86" t="s">
        <v>384</v>
      </c>
      <c r="C2530" s="90">
        <v>21305.427</v>
      </c>
      <c r="D2530" s="90"/>
      <c r="E2530" s="90">
        <v>121109.515</v>
      </c>
      <c r="F2530" s="90">
        <v>21744.508999999998</v>
      </c>
      <c r="G2530" s="90"/>
      <c r="H2530" s="90">
        <v>122435.139</v>
      </c>
      <c r="I2530" s="90">
        <v>21987.665000000001</v>
      </c>
      <c r="J2530" s="90"/>
      <c r="K2530" s="90">
        <v>122966.497</v>
      </c>
      <c r="L2530" s="86" t="s">
        <v>382</v>
      </c>
      <c r="M2530" s="64"/>
      <c r="O2530" s="64"/>
    </row>
    <row r="2531" spans="2:15">
      <c r="M2531" s="64"/>
      <c r="O2531" s="64"/>
    </row>
    <row r="2532" spans="2:15">
      <c r="K2532" s="64"/>
      <c r="M2532" s="64"/>
      <c r="O2532" s="64"/>
    </row>
    <row r="2533" spans="2:15">
      <c r="C2533" s="64"/>
      <c r="E2533" s="64"/>
      <c r="I2533" s="64"/>
      <c r="K2533" s="64"/>
    </row>
    <row r="2534" spans="2:15">
      <c r="C2534" s="64"/>
      <c r="E2534" s="64"/>
      <c r="K2534" s="64"/>
    </row>
    <row r="2535" spans="2:15">
      <c r="C2535" s="64"/>
      <c r="E2535" s="64"/>
      <c r="F2535" s="64"/>
      <c r="K2535" s="64"/>
    </row>
    <row r="2536" spans="2:15">
      <c r="E2536" s="64"/>
      <c r="H2536" s="64"/>
      <c r="I2536" s="64"/>
      <c r="K2536" s="64"/>
    </row>
    <row r="2537" spans="2:15">
      <c r="B2537" s="59" t="s">
        <v>289</v>
      </c>
      <c r="E2537" s="64"/>
      <c r="L2537" s="59" t="s">
        <v>290</v>
      </c>
    </row>
    <row r="2538" spans="2:15">
      <c r="B2538" s="59" t="s">
        <v>327</v>
      </c>
      <c r="L2538" s="59" t="s">
        <v>408</v>
      </c>
    </row>
    <row r="2539" spans="2:15" ht="15" thickBot="1">
      <c r="B2539" s="59" t="s">
        <v>133</v>
      </c>
      <c r="L2539" s="59" t="s">
        <v>134</v>
      </c>
    </row>
    <row r="2540" spans="2:15" ht="15" thickBot="1">
      <c r="B2540" s="120" t="s">
        <v>43</v>
      </c>
      <c r="C2540" s="105">
        <v>2015</v>
      </c>
      <c r="D2540" s="106"/>
      <c r="E2540" s="107"/>
      <c r="F2540" s="105">
        <v>2016</v>
      </c>
      <c r="G2540" s="106"/>
      <c r="H2540" s="107"/>
      <c r="I2540" s="105">
        <v>2017</v>
      </c>
      <c r="J2540" s="106"/>
      <c r="K2540" s="107"/>
      <c r="L2540" s="108" t="s">
        <v>44</v>
      </c>
    </row>
    <row r="2541" spans="2:15">
      <c r="B2541" s="121"/>
      <c r="C2541" s="79" t="s">
        <v>8</v>
      </c>
      <c r="D2541" s="79" t="s">
        <v>9</v>
      </c>
      <c r="E2541" s="79" t="s">
        <v>10</v>
      </c>
      <c r="F2541" s="79" t="s">
        <v>8</v>
      </c>
      <c r="G2541" s="79" t="s">
        <v>9</v>
      </c>
      <c r="H2541" s="80" t="s">
        <v>10</v>
      </c>
      <c r="I2541" s="79" t="s">
        <v>8</v>
      </c>
      <c r="J2541" s="79" t="s">
        <v>9</v>
      </c>
      <c r="K2541" s="80" t="s">
        <v>10</v>
      </c>
      <c r="L2541" s="109"/>
    </row>
    <row r="2542" spans="2:15" ht="15" thickBot="1">
      <c r="B2542" s="122"/>
      <c r="C2542" s="93" t="s">
        <v>11</v>
      </c>
      <c r="D2542" s="94" t="s">
        <v>12</v>
      </c>
      <c r="E2542" s="95" t="s">
        <v>13</v>
      </c>
      <c r="F2542" s="93" t="s">
        <v>11</v>
      </c>
      <c r="G2542" s="94" t="s">
        <v>12</v>
      </c>
      <c r="H2542" s="95" t="s">
        <v>13</v>
      </c>
      <c r="I2542" s="93" t="s">
        <v>11</v>
      </c>
      <c r="J2542" s="94" t="s">
        <v>12</v>
      </c>
      <c r="K2542" s="95" t="s">
        <v>13</v>
      </c>
      <c r="L2542" s="110"/>
    </row>
    <row r="2543" spans="2:15">
      <c r="B2543" s="83" t="s">
        <v>45</v>
      </c>
      <c r="C2543" s="1"/>
      <c r="D2543" s="1"/>
      <c r="E2543" s="1"/>
      <c r="F2543" s="1"/>
      <c r="G2543" s="1"/>
      <c r="H2543" s="1"/>
      <c r="I2543" s="1"/>
      <c r="J2543" s="1"/>
      <c r="K2543" s="1"/>
      <c r="L2543" s="87" t="s">
        <v>46</v>
      </c>
    </row>
    <row r="2544" spans="2:15">
      <c r="B2544" s="84" t="s">
        <v>47</v>
      </c>
      <c r="C2544" s="1"/>
      <c r="D2544" s="1"/>
      <c r="E2544" s="1"/>
      <c r="F2544" s="1"/>
      <c r="G2544" s="1"/>
      <c r="H2544" s="1"/>
      <c r="I2544" s="1"/>
      <c r="J2544" s="1"/>
      <c r="K2544" s="1"/>
      <c r="L2544" s="88" t="s">
        <v>48</v>
      </c>
    </row>
    <row r="2545" spans="2:12">
      <c r="B2545" s="84" t="s">
        <v>49</v>
      </c>
      <c r="C2545" s="1"/>
      <c r="D2545" s="1"/>
      <c r="E2545" s="1"/>
      <c r="F2545" s="1"/>
      <c r="G2545" s="1"/>
      <c r="H2545" s="1"/>
      <c r="I2545" s="1"/>
      <c r="J2545" s="1"/>
      <c r="K2545" s="1"/>
      <c r="L2545" s="88" t="s">
        <v>50</v>
      </c>
    </row>
    <row r="2546" spans="2:12">
      <c r="B2546" s="84" t="s">
        <v>51</v>
      </c>
      <c r="C2546" s="1">
        <f t="shared" ref="C2546:E2564" si="209">C2579+C2611</f>
        <v>0.33165829145728642</v>
      </c>
      <c r="D2546" s="1">
        <f t="shared" ref="D2546:D2564" si="210">E2546/C2546*1000</f>
        <v>1990.0000000000002</v>
      </c>
      <c r="E2546" s="1">
        <f t="shared" si="209"/>
        <v>0.66</v>
      </c>
      <c r="F2546" s="1">
        <f t="shared" ref="F2546" si="211">F2579+F2611</f>
        <v>0.33165829145728642</v>
      </c>
      <c r="G2546" s="1">
        <f t="shared" ref="G2546:G2564" si="212">H2546/F2546*1000</f>
        <v>1990.0000000000002</v>
      </c>
      <c r="H2546" s="1">
        <f t="shared" ref="H2546:I2546" si="213">H2579+H2611</f>
        <v>0.66</v>
      </c>
      <c r="I2546" s="1">
        <f t="shared" si="213"/>
        <v>2.3879999999999999</v>
      </c>
      <c r="J2546" s="1">
        <f t="shared" ref="J2546:J2566" si="214">K2546/I2546*1000</f>
        <v>612.22780569514237</v>
      </c>
      <c r="K2546" s="1">
        <f t="shared" ref="K2546" si="215">K2579+K2611</f>
        <v>1.462</v>
      </c>
      <c r="L2546" s="88" t="s">
        <v>52</v>
      </c>
    </row>
    <row r="2547" spans="2:12">
      <c r="B2547" s="84" t="s">
        <v>53</v>
      </c>
      <c r="C2547" s="1">
        <f t="shared" si="209"/>
        <v>1.407035175879397E-2</v>
      </c>
      <c r="D2547" s="1">
        <f t="shared" si="210"/>
        <v>1990</v>
      </c>
      <c r="E2547" s="1">
        <f t="shared" si="209"/>
        <v>2.8000000000000001E-2</v>
      </c>
      <c r="F2547" s="1">
        <f t="shared" ref="F2547" si="216">F2580+F2612</f>
        <v>1.407035175879397E-2</v>
      </c>
      <c r="G2547" s="1">
        <f t="shared" si="212"/>
        <v>1990</v>
      </c>
      <c r="H2547" s="1">
        <f t="shared" ref="H2547:I2547" si="217">H2580+H2612</f>
        <v>2.8000000000000001E-2</v>
      </c>
      <c r="I2547" s="1">
        <f t="shared" si="217"/>
        <v>0.26600000000000001</v>
      </c>
      <c r="J2547" s="1">
        <f t="shared" si="214"/>
        <v>293.23308270676688</v>
      </c>
      <c r="K2547" s="1">
        <f t="shared" ref="K2547" si="218">K2580+K2612</f>
        <v>7.8E-2</v>
      </c>
      <c r="L2547" s="88" t="s">
        <v>54</v>
      </c>
    </row>
    <row r="2548" spans="2:12">
      <c r="B2548" s="84" t="s">
        <v>55</v>
      </c>
      <c r="C2548" s="1">
        <f t="shared" si="209"/>
        <v>8.9920000000000009</v>
      </c>
      <c r="D2548" s="1">
        <f t="shared" si="210"/>
        <v>5651.2455516014234</v>
      </c>
      <c r="E2548" s="1">
        <f t="shared" si="209"/>
        <v>50.816000000000003</v>
      </c>
      <c r="F2548" s="1">
        <f t="shared" ref="F2548" si="219">F2581+F2613</f>
        <v>8.6189999999999998</v>
      </c>
      <c r="G2548" s="1">
        <f t="shared" si="212"/>
        <v>5644.2742777584417</v>
      </c>
      <c r="H2548" s="1">
        <f t="shared" ref="H2548:I2548" si="220">H2581+H2613</f>
        <v>48.648000000000003</v>
      </c>
      <c r="I2548" s="1">
        <f t="shared" si="220"/>
        <v>8.6189999999999998</v>
      </c>
      <c r="J2548" s="1">
        <f t="shared" si="214"/>
        <v>5644.2742777584417</v>
      </c>
      <c r="K2548" s="1">
        <f t="shared" ref="K2548" si="221">K2581+K2613</f>
        <v>48.648000000000003</v>
      </c>
      <c r="L2548" s="88" t="s">
        <v>56</v>
      </c>
    </row>
    <row r="2549" spans="2:12">
      <c r="B2549" s="84" t="s">
        <v>57</v>
      </c>
      <c r="C2549" s="1">
        <f t="shared" si="209"/>
        <v>0.7529313602015113</v>
      </c>
      <c r="D2549" s="1">
        <f t="shared" si="210"/>
        <v>5651.2455516014234</v>
      </c>
      <c r="E2549" s="1">
        <f t="shared" si="209"/>
        <v>4.2549999999999999</v>
      </c>
      <c r="F2549" s="1">
        <f t="shared" ref="F2549" si="222">F2582+F2614</f>
        <v>0.76484589294523919</v>
      </c>
      <c r="G2549" s="1">
        <f t="shared" si="212"/>
        <v>5644.2742777584417</v>
      </c>
      <c r="H2549" s="1">
        <f t="shared" ref="H2549:I2549" si="223">H2582+H2614</f>
        <v>4.3170000000000002</v>
      </c>
      <c r="I2549" s="1">
        <f t="shared" si="223"/>
        <v>0.76484589294523919</v>
      </c>
      <c r="J2549" s="1">
        <f t="shared" si="214"/>
        <v>5644.2742777584417</v>
      </c>
      <c r="K2549" s="1">
        <f t="shared" ref="K2549" si="224">K2582+K2614</f>
        <v>4.3170000000000002</v>
      </c>
      <c r="L2549" s="88" t="s">
        <v>58</v>
      </c>
    </row>
    <row r="2550" spans="2:12">
      <c r="B2550" s="84" t="s">
        <v>59</v>
      </c>
      <c r="C2550" s="1"/>
      <c r="D2550" s="1"/>
      <c r="E2550" s="1"/>
      <c r="F2550" s="1"/>
      <c r="G2550" s="1"/>
      <c r="H2550" s="1"/>
      <c r="I2550" s="1"/>
      <c r="J2550" s="1"/>
      <c r="K2550" s="1"/>
      <c r="L2550" s="88" t="s">
        <v>60</v>
      </c>
    </row>
    <row r="2551" spans="2:12">
      <c r="B2551" s="84" t="s">
        <v>61</v>
      </c>
      <c r="C2551" s="1">
        <f t="shared" si="209"/>
        <v>73.919999999999987</v>
      </c>
      <c r="D2551" s="1">
        <f t="shared" si="210"/>
        <v>811.68831168831184</v>
      </c>
      <c r="E2551" s="1">
        <f t="shared" si="209"/>
        <v>60</v>
      </c>
      <c r="F2551" s="1">
        <f t="shared" ref="F2551" si="225">F2584+F2616</f>
        <v>93.24</v>
      </c>
      <c r="G2551" s="1">
        <f t="shared" si="212"/>
        <v>750.75075075075085</v>
      </c>
      <c r="H2551" s="1">
        <f t="shared" ref="H2551:I2551" si="226">H2584+H2616</f>
        <v>70</v>
      </c>
      <c r="I2551" s="1">
        <f t="shared" si="226"/>
        <v>68</v>
      </c>
      <c r="J2551" s="1">
        <f t="shared" si="214"/>
        <v>1694.1029411764705</v>
      </c>
      <c r="K2551" s="1">
        <f t="shared" ref="K2551" si="227">K2584+K2616</f>
        <v>115.199</v>
      </c>
      <c r="L2551" s="88" t="s">
        <v>62</v>
      </c>
    </row>
    <row r="2552" spans="2:12">
      <c r="B2552" s="84" t="s">
        <v>63</v>
      </c>
      <c r="C2552" s="1">
        <f t="shared" si="209"/>
        <v>45.052</v>
      </c>
      <c r="D2552" s="1">
        <f t="shared" si="210"/>
        <v>2896.5861670958006</v>
      </c>
      <c r="E2552" s="1">
        <f t="shared" si="209"/>
        <v>130.49700000000001</v>
      </c>
      <c r="F2552" s="1">
        <f t="shared" ref="F2552" si="228">F2585+F2617</f>
        <v>17.231000000000002</v>
      </c>
      <c r="G2552" s="1">
        <f t="shared" si="212"/>
        <v>2361.7897974580692</v>
      </c>
      <c r="H2552" s="1">
        <f t="shared" ref="H2552:I2552" si="229">H2585+H2617</f>
        <v>40.695999999999998</v>
      </c>
      <c r="I2552" s="1">
        <f t="shared" si="229"/>
        <v>119.768</v>
      </c>
      <c r="J2552" s="1">
        <f t="shared" si="214"/>
        <v>3685.809231180282</v>
      </c>
      <c r="K2552" s="1">
        <f t="shared" ref="K2552" si="230">K2585+K2617</f>
        <v>441.44200000000001</v>
      </c>
      <c r="L2552" s="88" t="s">
        <v>64</v>
      </c>
    </row>
    <row r="2553" spans="2:12">
      <c r="B2553" s="84" t="s">
        <v>65</v>
      </c>
      <c r="C2553" s="1">
        <f t="shared" si="209"/>
        <v>17.699000000000002</v>
      </c>
      <c r="D2553" s="1">
        <f t="shared" si="210"/>
        <v>398.89259280185314</v>
      </c>
      <c r="E2553" s="1">
        <f t="shared" si="209"/>
        <v>7.06</v>
      </c>
      <c r="F2553" s="1">
        <f t="shared" ref="F2553" si="231">F2586+F2618</f>
        <v>17.731999999999999</v>
      </c>
      <c r="G2553" s="1">
        <f t="shared" si="212"/>
        <v>404.63568689375143</v>
      </c>
      <c r="H2553" s="1">
        <f t="shared" ref="H2553:I2553" si="232">H2586+H2618</f>
        <v>7.1749999999999998</v>
      </c>
      <c r="I2553" s="1">
        <f t="shared" si="232"/>
        <v>17.872</v>
      </c>
      <c r="J2553" s="1">
        <f t="shared" si="214"/>
        <v>403.87197851387646</v>
      </c>
      <c r="K2553" s="1">
        <f t="shared" ref="K2553" si="233">K2586+K2618</f>
        <v>7.218</v>
      </c>
      <c r="L2553" s="88" t="s">
        <v>66</v>
      </c>
    </row>
    <row r="2554" spans="2:12">
      <c r="B2554" s="84" t="s">
        <v>67</v>
      </c>
      <c r="C2554" s="1">
        <f t="shared" si="209"/>
        <v>5</v>
      </c>
      <c r="D2554" s="1">
        <f t="shared" si="210"/>
        <v>150</v>
      </c>
      <c r="E2554" s="1">
        <f t="shared" si="209"/>
        <v>0.75</v>
      </c>
      <c r="F2554" s="1">
        <f t="shared" ref="F2554" si="234">F2587+F2619</f>
        <v>5</v>
      </c>
      <c r="G2554" s="1">
        <f t="shared" si="212"/>
        <v>150</v>
      </c>
      <c r="H2554" s="1">
        <f t="shared" ref="H2554:I2554" si="235">H2587+H2619</f>
        <v>0.75</v>
      </c>
      <c r="I2554" s="1">
        <f t="shared" si="235"/>
        <v>0.20699999999999999</v>
      </c>
      <c r="J2554" s="1">
        <f t="shared" si="214"/>
        <v>415.45893719806764</v>
      </c>
      <c r="K2554" s="1">
        <f t="shared" ref="K2554" si="236">K2587+K2619</f>
        <v>8.5999999999999993E-2</v>
      </c>
      <c r="L2554" s="88" t="s">
        <v>68</v>
      </c>
    </row>
    <row r="2555" spans="2:12">
      <c r="B2555" s="84" t="s">
        <v>69</v>
      </c>
      <c r="C2555" s="1"/>
      <c r="D2555" s="1"/>
      <c r="E2555" s="1"/>
      <c r="F2555" s="1"/>
      <c r="G2555" s="1"/>
      <c r="H2555" s="1"/>
      <c r="I2555" s="1"/>
      <c r="J2555" s="1"/>
      <c r="K2555" s="1"/>
      <c r="L2555" s="88" t="s">
        <v>70</v>
      </c>
    </row>
    <row r="2556" spans="2:12">
      <c r="B2556" s="84" t="s">
        <v>71</v>
      </c>
      <c r="C2556" s="1"/>
      <c r="D2556" s="1"/>
      <c r="E2556" s="1"/>
      <c r="F2556" s="1"/>
      <c r="G2556" s="1"/>
      <c r="H2556" s="1"/>
      <c r="I2556" s="1"/>
      <c r="J2556" s="1"/>
      <c r="K2556" s="1"/>
      <c r="L2556" s="88" t="s">
        <v>72</v>
      </c>
    </row>
    <row r="2557" spans="2:12">
      <c r="B2557" s="84" t="s">
        <v>73</v>
      </c>
      <c r="C2557" s="1"/>
      <c r="D2557" s="1"/>
      <c r="E2557" s="1"/>
      <c r="F2557" s="1"/>
      <c r="G2557" s="1"/>
      <c r="H2557" s="1"/>
      <c r="I2557" s="1"/>
      <c r="J2557" s="1"/>
      <c r="K2557" s="1"/>
      <c r="L2557" s="88" t="s">
        <v>74</v>
      </c>
    </row>
    <row r="2558" spans="2:12">
      <c r="B2558" s="84" t="s">
        <v>75</v>
      </c>
      <c r="C2558" s="1"/>
      <c r="D2558" s="1"/>
      <c r="E2558" s="1"/>
      <c r="F2558" s="1"/>
      <c r="G2558" s="1"/>
      <c r="H2558" s="1"/>
      <c r="I2558" s="1"/>
      <c r="J2558" s="1"/>
      <c r="K2558" s="1"/>
      <c r="L2558" s="88" t="s">
        <v>76</v>
      </c>
    </row>
    <row r="2559" spans="2:12">
      <c r="B2559" s="84" t="s">
        <v>77</v>
      </c>
      <c r="C2559" s="1"/>
      <c r="D2559" s="1"/>
      <c r="E2559" s="1"/>
      <c r="F2559" s="1"/>
      <c r="G2559" s="1"/>
      <c r="H2559" s="1"/>
      <c r="I2559" s="1"/>
      <c r="J2559" s="1"/>
      <c r="K2559" s="1"/>
      <c r="L2559" s="88" t="s">
        <v>78</v>
      </c>
    </row>
    <row r="2560" spans="2:12">
      <c r="B2560" s="84" t="s">
        <v>79</v>
      </c>
      <c r="C2560" s="1"/>
      <c r="D2560" s="1"/>
      <c r="E2560" s="1"/>
      <c r="F2560" s="1"/>
      <c r="G2560" s="1"/>
      <c r="H2560" s="1"/>
      <c r="I2560" s="1"/>
      <c r="J2560" s="1"/>
      <c r="K2560" s="1"/>
      <c r="L2560" s="88" t="s">
        <v>80</v>
      </c>
    </row>
    <row r="2561" spans="2:12">
      <c r="B2561" s="84" t="s">
        <v>81</v>
      </c>
      <c r="C2561" s="1">
        <f t="shared" si="209"/>
        <v>106.16472</v>
      </c>
      <c r="D2561" s="1">
        <f t="shared" si="210"/>
        <v>1992.4321375311874</v>
      </c>
      <c r="E2561" s="1">
        <f t="shared" si="209"/>
        <v>211.52600000000001</v>
      </c>
      <c r="F2561" s="1">
        <f t="shared" ref="F2561" si="237">F2594+F2626</f>
        <v>60.558999999999997</v>
      </c>
      <c r="G2561" s="1">
        <f t="shared" si="212"/>
        <v>3229.7428953582457</v>
      </c>
      <c r="H2561" s="1">
        <f t="shared" ref="H2561:I2561" si="238">H2594+H2626</f>
        <v>195.59</v>
      </c>
      <c r="I2561" s="1">
        <f t="shared" si="238"/>
        <v>97.207999999999998</v>
      </c>
      <c r="J2561" s="1">
        <f t="shared" si="214"/>
        <v>3103.4009546539378</v>
      </c>
      <c r="K2561" s="1">
        <f t="shared" ref="K2561" si="239">K2594+K2626</f>
        <v>301.67539999999997</v>
      </c>
      <c r="L2561" s="88" t="s">
        <v>82</v>
      </c>
    </row>
    <row r="2562" spans="2:12">
      <c r="B2562" s="84" t="s">
        <v>83</v>
      </c>
      <c r="C2562" s="1">
        <f t="shared" si="209"/>
        <v>0.105</v>
      </c>
      <c r="D2562" s="1">
        <f t="shared" si="210"/>
        <v>2602.0151133501258</v>
      </c>
      <c r="E2562" s="1">
        <f t="shared" si="209"/>
        <v>0.27321158690176323</v>
      </c>
      <c r="F2562" s="1">
        <f t="shared" ref="F2562" si="240">F2595+F2627</f>
        <v>0.121</v>
      </c>
      <c r="G2562" s="1">
        <f t="shared" si="212"/>
        <v>2602.0151133501258</v>
      </c>
      <c r="H2562" s="1">
        <f t="shared" ref="H2562:I2562" si="241">H2595+H2627</f>
        <v>0.3148438287153652</v>
      </c>
      <c r="I2562" s="1">
        <f t="shared" si="241"/>
        <v>0.14199999999999999</v>
      </c>
      <c r="J2562" s="1">
        <f t="shared" si="214"/>
        <v>2126.7605633802818</v>
      </c>
      <c r="K2562" s="1">
        <f t="shared" ref="K2562" si="242">K2595+K2627</f>
        <v>0.30199999999999999</v>
      </c>
      <c r="L2562" s="88" t="s">
        <v>84</v>
      </c>
    </row>
    <row r="2563" spans="2:12" ht="15" thickBot="1">
      <c r="B2563" s="84" t="s">
        <v>85</v>
      </c>
      <c r="C2563" s="1"/>
      <c r="D2563" s="1"/>
      <c r="E2563" s="1"/>
      <c r="F2563" s="1"/>
      <c r="G2563" s="1"/>
      <c r="H2563" s="1"/>
      <c r="I2563" s="1"/>
      <c r="J2563" s="1"/>
      <c r="K2563" s="1"/>
      <c r="L2563" s="89" t="s">
        <v>86</v>
      </c>
    </row>
    <row r="2564" spans="2:12" ht="15" thickBot="1">
      <c r="B2564" s="85" t="s">
        <v>87</v>
      </c>
      <c r="C2564" s="1">
        <f t="shared" si="209"/>
        <v>12.938000000000001</v>
      </c>
      <c r="D2564" s="1">
        <f t="shared" si="210"/>
        <v>1201.7305788818287</v>
      </c>
      <c r="E2564" s="1">
        <f t="shared" si="209"/>
        <v>15.547990229573101</v>
      </c>
      <c r="F2564" s="1">
        <f t="shared" ref="F2564" si="243">F2597+F2629</f>
        <v>14.723000000000001</v>
      </c>
      <c r="G2564" s="1">
        <f t="shared" si="212"/>
        <v>1201.7305788818287</v>
      </c>
      <c r="H2564" s="1">
        <f t="shared" ref="H2564:I2564" si="244">H2597+H2629</f>
        <v>17.693079312877163</v>
      </c>
      <c r="I2564" s="1">
        <f t="shared" si="244"/>
        <v>11.143000000000001</v>
      </c>
      <c r="J2564" s="1">
        <f t="shared" si="214"/>
        <v>1065.4222381764337</v>
      </c>
      <c r="K2564" s="1">
        <f t="shared" ref="K2564" si="245">K2597+K2629</f>
        <v>11.872</v>
      </c>
      <c r="L2564" s="92" t="s">
        <v>88</v>
      </c>
    </row>
    <row r="2565" spans="2:12" ht="16.5" thickBot="1">
      <c r="B2565" s="86" t="s">
        <v>383</v>
      </c>
      <c r="C2565" s="90">
        <f>SUM(C2543:C2564)</f>
        <v>270.9693800034176</v>
      </c>
      <c r="D2565" s="90">
        <f t="shared" ref="D2565" si="246">E2565/C2565*1000</f>
        <v>1776.6332188913859</v>
      </c>
      <c r="E2565" s="90">
        <f>SUM(E2543:E2564)</f>
        <v>481.4132018164749</v>
      </c>
      <c r="F2565" s="90">
        <f>SUM(F2543:F2564)</f>
        <v>218.33557453616135</v>
      </c>
      <c r="G2565" s="90">
        <f t="shared" ref="G2565" si="247">H2565/F2565*1000</f>
        <v>1767.3341779568011</v>
      </c>
      <c r="H2565" s="90">
        <f>SUM(H2543:H2564)</f>
        <v>385.87192314159256</v>
      </c>
      <c r="I2565" s="90">
        <f>SUM(I2543:I2564)</f>
        <v>326.37784589294517</v>
      </c>
      <c r="J2565" s="90">
        <f t="shared" si="214"/>
        <v>2856.5033188735561</v>
      </c>
      <c r="K2565" s="90">
        <f>SUM(K2543:K2564)</f>
        <v>932.29939999999988</v>
      </c>
      <c r="L2565" s="86" t="s">
        <v>385</v>
      </c>
    </row>
    <row r="2566" spans="2:12" ht="16.5" thickBot="1">
      <c r="B2566" s="86" t="s">
        <v>384</v>
      </c>
      <c r="C2566" s="90">
        <v>33819.735000000001</v>
      </c>
      <c r="D2566" s="90">
        <f>E2566/C2566*1000</f>
        <v>2089.6322221330238</v>
      </c>
      <c r="E2566" s="90">
        <v>70670.808000000005</v>
      </c>
      <c r="F2566" s="90">
        <v>32327.312000000002</v>
      </c>
      <c r="G2566" s="90">
        <f>H2566/F2566*1000</f>
        <v>2236.0932452410516</v>
      </c>
      <c r="H2566" s="90">
        <v>72286.884000000005</v>
      </c>
      <c r="I2566" s="90">
        <v>34895.239000000001</v>
      </c>
      <c r="J2566" s="90">
        <f t="shared" si="214"/>
        <v>2239.9205232553359</v>
      </c>
      <c r="K2566" s="90">
        <v>78162.562000000005</v>
      </c>
      <c r="L2566" s="86" t="s">
        <v>382</v>
      </c>
    </row>
    <row r="2570" spans="2:12">
      <c r="B2570" s="59" t="s">
        <v>293</v>
      </c>
      <c r="L2570" s="59" t="s">
        <v>294</v>
      </c>
    </row>
    <row r="2571" spans="2:12">
      <c r="B2571" s="59" t="s">
        <v>329</v>
      </c>
      <c r="L2571" s="59" t="s">
        <v>328</v>
      </c>
    </row>
    <row r="2572" spans="2:12" ht="15" thickBot="1">
      <c r="B2572" s="59" t="s">
        <v>133</v>
      </c>
      <c r="L2572" s="59" t="s">
        <v>134</v>
      </c>
    </row>
    <row r="2573" spans="2:12" ht="15" thickBot="1">
      <c r="B2573" s="120" t="s">
        <v>43</v>
      </c>
      <c r="C2573" s="105">
        <v>2015</v>
      </c>
      <c r="D2573" s="106"/>
      <c r="E2573" s="107"/>
      <c r="F2573" s="105">
        <v>2016</v>
      </c>
      <c r="G2573" s="106"/>
      <c r="H2573" s="107"/>
      <c r="I2573" s="105">
        <v>2017</v>
      </c>
      <c r="J2573" s="106"/>
      <c r="K2573" s="107"/>
      <c r="L2573" s="108" t="s">
        <v>44</v>
      </c>
    </row>
    <row r="2574" spans="2:12">
      <c r="B2574" s="121"/>
      <c r="C2574" s="79" t="s">
        <v>8</v>
      </c>
      <c r="D2574" s="79" t="s">
        <v>9</v>
      </c>
      <c r="E2574" s="79" t="s">
        <v>10</v>
      </c>
      <c r="F2574" s="79" t="s">
        <v>8</v>
      </c>
      <c r="G2574" s="79" t="s">
        <v>9</v>
      </c>
      <c r="H2574" s="80" t="s">
        <v>10</v>
      </c>
      <c r="I2574" s="79" t="s">
        <v>8</v>
      </c>
      <c r="J2574" s="79" t="s">
        <v>9</v>
      </c>
      <c r="K2574" s="80" t="s">
        <v>10</v>
      </c>
      <c r="L2574" s="109"/>
    </row>
    <row r="2575" spans="2:12" ht="15" thickBot="1">
      <c r="B2575" s="122"/>
      <c r="C2575" s="93" t="s">
        <v>11</v>
      </c>
      <c r="D2575" s="94" t="s">
        <v>12</v>
      </c>
      <c r="E2575" s="95" t="s">
        <v>13</v>
      </c>
      <c r="F2575" s="93" t="s">
        <v>11</v>
      </c>
      <c r="G2575" s="94" t="s">
        <v>12</v>
      </c>
      <c r="H2575" s="95" t="s">
        <v>13</v>
      </c>
      <c r="I2575" s="93" t="s">
        <v>11</v>
      </c>
      <c r="J2575" s="94" t="s">
        <v>12</v>
      </c>
      <c r="K2575" s="95" t="s">
        <v>13</v>
      </c>
      <c r="L2575" s="110"/>
    </row>
    <row r="2576" spans="2:12">
      <c r="B2576" s="83" t="s">
        <v>45</v>
      </c>
      <c r="C2576" s="1"/>
      <c r="D2576" s="1"/>
      <c r="E2576" s="1"/>
      <c r="F2576" s="1"/>
      <c r="G2576" s="1"/>
      <c r="H2576" s="1"/>
      <c r="I2576" s="1"/>
      <c r="J2576" s="1"/>
      <c r="K2576" s="1"/>
      <c r="L2576" s="87" t="s">
        <v>46</v>
      </c>
    </row>
    <row r="2577" spans="2:12">
      <c r="B2577" s="84" t="s">
        <v>47</v>
      </c>
      <c r="C2577" s="1"/>
      <c r="D2577" s="1"/>
      <c r="E2577" s="1"/>
      <c r="F2577" s="1"/>
      <c r="G2577" s="1"/>
      <c r="H2577" s="1"/>
      <c r="I2577" s="1"/>
      <c r="J2577" s="1"/>
      <c r="K2577" s="1"/>
      <c r="L2577" s="88" t="s">
        <v>48</v>
      </c>
    </row>
    <row r="2578" spans="2:12">
      <c r="B2578" s="84" t="s">
        <v>49</v>
      </c>
      <c r="C2578" s="1"/>
      <c r="D2578" s="1"/>
      <c r="E2578" s="1"/>
      <c r="F2578" s="1"/>
      <c r="G2578" s="1"/>
      <c r="H2578" s="1"/>
      <c r="I2578" s="1"/>
      <c r="J2578" s="1"/>
      <c r="K2578" s="1"/>
      <c r="L2578" s="88" t="s">
        <v>50</v>
      </c>
    </row>
    <row r="2579" spans="2:12">
      <c r="B2579" s="84" t="s">
        <v>51</v>
      </c>
      <c r="C2579" s="1">
        <v>0.33165829145728642</v>
      </c>
      <c r="D2579" s="1">
        <f t="shared" ref="D2579:D2599" si="248">E2579/C2579*1000</f>
        <v>1990.0000000000002</v>
      </c>
      <c r="E2579" s="1">
        <v>0.66</v>
      </c>
      <c r="F2579" s="1">
        <v>0.33165829145728642</v>
      </c>
      <c r="G2579" s="1">
        <f t="shared" ref="G2579:G2599" si="249">H2579/F2579*1000</f>
        <v>1990.0000000000002</v>
      </c>
      <c r="H2579" s="1">
        <v>0.66</v>
      </c>
      <c r="I2579" s="1">
        <v>2.3879999999999999</v>
      </c>
      <c r="J2579" s="1">
        <f t="shared" ref="J2579:J2599" si="250">K2579/I2579*1000</f>
        <v>612.22780569514237</v>
      </c>
      <c r="K2579" s="1">
        <v>1.462</v>
      </c>
      <c r="L2579" s="88" t="s">
        <v>52</v>
      </c>
    </row>
    <row r="2580" spans="2:12">
      <c r="B2580" s="84" t="s">
        <v>53</v>
      </c>
      <c r="C2580" s="1">
        <v>1.407035175879397E-2</v>
      </c>
      <c r="D2580" s="1">
        <f t="shared" si="248"/>
        <v>1990</v>
      </c>
      <c r="E2580" s="1">
        <v>2.8000000000000001E-2</v>
      </c>
      <c r="F2580" s="1">
        <v>1.407035175879397E-2</v>
      </c>
      <c r="G2580" s="1">
        <f t="shared" si="249"/>
        <v>1990</v>
      </c>
      <c r="H2580" s="1">
        <v>2.8000000000000001E-2</v>
      </c>
      <c r="I2580" s="1">
        <v>0.26600000000000001</v>
      </c>
      <c r="J2580" s="1">
        <f t="shared" si="250"/>
        <v>293.23308270676688</v>
      </c>
      <c r="K2580" s="1">
        <v>7.8E-2</v>
      </c>
      <c r="L2580" s="88" t="s">
        <v>54</v>
      </c>
    </row>
    <row r="2581" spans="2:12">
      <c r="B2581" s="84" t="s">
        <v>55</v>
      </c>
      <c r="C2581" s="1">
        <v>8.9920000000000009</v>
      </c>
      <c r="D2581" s="1">
        <f t="shared" si="248"/>
        <v>5651.2455516014234</v>
      </c>
      <c r="E2581" s="1">
        <v>50.816000000000003</v>
      </c>
      <c r="F2581" s="1">
        <v>8.6189999999999998</v>
      </c>
      <c r="G2581" s="1">
        <f t="shared" si="249"/>
        <v>5644.2742777584417</v>
      </c>
      <c r="H2581" s="1">
        <v>48.648000000000003</v>
      </c>
      <c r="I2581" s="1">
        <v>8.6189999999999998</v>
      </c>
      <c r="J2581" s="1">
        <f t="shared" si="250"/>
        <v>5644.2742777584417</v>
      </c>
      <c r="K2581" s="1">
        <v>48.648000000000003</v>
      </c>
      <c r="L2581" s="88" t="s">
        <v>56</v>
      </c>
    </row>
    <row r="2582" spans="2:12">
      <c r="B2582" s="84" t="s">
        <v>57</v>
      </c>
      <c r="C2582" s="1">
        <v>0.7529313602015113</v>
      </c>
      <c r="D2582" s="1">
        <f t="shared" si="248"/>
        <v>5651.2455516014234</v>
      </c>
      <c r="E2582" s="1">
        <v>4.2549999999999999</v>
      </c>
      <c r="F2582" s="1">
        <v>0.76484589294523919</v>
      </c>
      <c r="G2582" s="1">
        <f t="shared" si="249"/>
        <v>5644.2742777584417</v>
      </c>
      <c r="H2582" s="1">
        <v>4.3170000000000002</v>
      </c>
      <c r="I2582" s="1">
        <v>0.76484589294523919</v>
      </c>
      <c r="J2582" s="1">
        <f t="shared" si="250"/>
        <v>5644.2742777584417</v>
      </c>
      <c r="K2582" s="1">
        <v>4.3170000000000002</v>
      </c>
      <c r="L2582" s="88" t="s">
        <v>58</v>
      </c>
    </row>
    <row r="2583" spans="2:12">
      <c r="B2583" s="84" t="s">
        <v>59</v>
      </c>
      <c r="C2583" s="1"/>
      <c r="D2583" s="1"/>
      <c r="E2583" s="1"/>
      <c r="F2583" s="1"/>
      <c r="G2583" s="1"/>
      <c r="H2583" s="1"/>
      <c r="I2583" s="1"/>
      <c r="J2583" s="1"/>
      <c r="K2583" s="1"/>
      <c r="L2583" s="88" t="s">
        <v>60</v>
      </c>
    </row>
    <row r="2584" spans="2:12">
      <c r="B2584" s="84" t="s">
        <v>61</v>
      </c>
      <c r="C2584" s="1">
        <v>73.919999999999987</v>
      </c>
      <c r="D2584" s="1">
        <f t="shared" si="248"/>
        <v>811.68831168831184</v>
      </c>
      <c r="E2584" s="1">
        <v>60</v>
      </c>
      <c r="F2584" s="1">
        <v>93.24</v>
      </c>
      <c r="G2584" s="1">
        <f t="shared" si="249"/>
        <v>750.75075075075085</v>
      </c>
      <c r="H2584" s="1">
        <v>70</v>
      </c>
      <c r="I2584" s="1">
        <v>68</v>
      </c>
      <c r="J2584" s="1">
        <f t="shared" si="250"/>
        <v>1694.1029411764705</v>
      </c>
      <c r="K2584" s="1">
        <v>115.199</v>
      </c>
      <c r="L2584" s="88" t="s">
        <v>62</v>
      </c>
    </row>
    <row r="2585" spans="2:12">
      <c r="B2585" s="84" t="s">
        <v>63</v>
      </c>
      <c r="C2585" s="1">
        <v>45.052</v>
      </c>
      <c r="D2585" s="1">
        <f t="shared" si="248"/>
        <v>2896.5861670958006</v>
      </c>
      <c r="E2585" s="1">
        <v>130.49700000000001</v>
      </c>
      <c r="F2585" s="1">
        <v>17.231000000000002</v>
      </c>
      <c r="G2585" s="1">
        <f t="shared" si="249"/>
        <v>2361.7897974580692</v>
      </c>
      <c r="H2585" s="1">
        <v>40.695999999999998</v>
      </c>
      <c r="I2585" s="1">
        <v>119.768</v>
      </c>
      <c r="J2585" s="1">
        <f t="shared" si="250"/>
        <v>3685.809231180282</v>
      </c>
      <c r="K2585" s="1">
        <v>441.44200000000001</v>
      </c>
      <c r="L2585" s="88" t="s">
        <v>64</v>
      </c>
    </row>
    <row r="2586" spans="2:12">
      <c r="B2586" s="84" t="s">
        <v>65</v>
      </c>
      <c r="C2586" s="1">
        <v>17.699000000000002</v>
      </c>
      <c r="D2586" s="1">
        <f t="shared" si="248"/>
        <v>398.89259280185314</v>
      </c>
      <c r="E2586" s="1">
        <v>7.06</v>
      </c>
      <c r="F2586" s="1">
        <v>17.731999999999999</v>
      </c>
      <c r="G2586" s="1">
        <f t="shared" si="249"/>
        <v>404.63568689375143</v>
      </c>
      <c r="H2586" s="1">
        <v>7.1749999999999998</v>
      </c>
      <c r="I2586" s="1">
        <v>17.872</v>
      </c>
      <c r="J2586" s="1">
        <f t="shared" si="250"/>
        <v>403.87197851387646</v>
      </c>
      <c r="K2586" s="1">
        <v>7.218</v>
      </c>
      <c r="L2586" s="88" t="s">
        <v>66</v>
      </c>
    </row>
    <row r="2587" spans="2:12">
      <c r="B2587" s="84" t="s">
        <v>67</v>
      </c>
      <c r="C2587" s="1">
        <v>5</v>
      </c>
      <c r="D2587" s="1">
        <f t="shared" si="248"/>
        <v>150</v>
      </c>
      <c r="E2587" s="1">
        <v>0.75</v>
      </c>
      <c r="F2587" s="1">
        <v>5</v>
      </c>
      <c r="G2587" s="1">
        <f t="shared" si="249"/>
        <v>150</v>
      </c>
      <c r="H2587" s="1">
        <v>0.75</v>
      </c>
      <c r="I2587" s="1">
        <v>0.20699999999999999</v>
      </c>
      <c r="J2587" s="1">
        <f t="shared" si="250"/>
        <v>415.45893719806764</v>
      </c>
      <c r="K2587" s="1">
        <v>8.5999999999999993E-2</v>
      </c>
      <c r="L2587" s="88" t="s">
        <v>68</v>
      </c>
    </row>
    <row r="2588" spans="2:12">
      <c r="B2588" s="84" t="s">
        <v>69</v>
      </c>
      <c r="C2588" s="1"/>
      <c r="D2588" s="1"/>
      <c r="E2588" s="1"/>
      <c r="F2588" s="1"/>
      <c r="G2588" s="1"/>
      <c r="H2588" s="1"/>
      <c r="I2588" s="1"/>
      <c r="J2588" s="1"/>
      <c r="K2588" s="1"/>
      <c r="L2588" s="88" t="s">
        <v>70</v>
      </c>
    </row>
    <row r="2589" spans="2:12">
      <c r="B2589" s="84" t="s">
        <v>71</v>
      </c>
      <c r="C2589" s="1"/>
      <c r="D2589" s="1"/>
      <c r="E2589" s="1"/>
      <c r="F2589" s="1"/>
      <c r="G2589" s="1"/>
      <c r="H2589" s="1"/>
      <c r="I2589" s="1"/>
      <c r="J2589" s="1"/>
      <c r="K2589" s="1"/>
      <c r="L2589" s="88" t="s">
        <v>72</v>
      </c>
    </row>
    <row r="2590" spans="2:12">
      <c r="B2590" s="84" t="s">
        <v>73</v>
      </c>
      <c r="C2590" s="1"/>
      <c r="D2590" s="1"/>
      <c r="E2590" s="1"/>
      <c r="F2590" s="1"/>
      <c r="G2590" s="1"/>
      <c r="H2590" s="1"/>
      <c r="I2590" s="1"/>
      <c r="J2590" s="1"/>
      <c r="K2590" s="1"/>
      <c r="L2590" s="88" t="s">
        <v>74</v>
      </c>
    </row>
    <row r="2591" spans="2:12">
      <c r="B2591" s="84" t="s">
        <v>75</v>
      </c>
      <c r="C2591" s="1"/>
      <c r="D2591" s="1"/>
      <c r="E2591" s="1"/>
      <c r="F2591" s="1"/>
      <c r="G2591" s="1"/>
      <c r="H2591" s="1"/>
      <c r="I2591" s="1"/>
      <c r="J2591" s="1"/>
      <c r="K2591" s="1"/>
      <c r="L2591" s="88" t="s">
        <v>76</v>
      </c>
    </row>
    <row r="2592" spans="2:12">
      <c r="B2592" s="84" t="s">
        <v>77</v>
      </c>
      <c r="C2592" s="1"/>
      <c r="D2592" s="1"/>
      <c r="E2592" s="1"/>
      <c r="F2592" s="1"/>
      <c r="G2592" s="1"/>
      <c r="H2592" s="1"/>
      <c r="I2592" s="1"/>
      <c r="J2592" s="1"/>
      <c r="K2592" s="1"/>
      <c r="L2592" s="88" t="s">
        <v>78</v>
      </c>
    </row>
    <row r="2593" spans="2:12">
      <c r="B2593" s="84" t="s">
        <v>79</v>
      </c>
      <c r="C2593" s="1"/>
      <c r="D2593" s="1"/>
      <c r="E2593" s="1"/>
      <c r="F2593" s="1"/>
      <c r="G2593" s="1"/>
      <c r="H2593" s="1"/>
      <c r="I2593" s="1"/>
      <c r="J2593" s="1"/>
      <c r="K2593" s="1"/>
      <c r="L2593" s="88" t="s">
        <v>80</v>
      </c>
    </row>
    <row r="2594" spans="2:12">
      <c r="B2594" s="84" t="s">
        <v>81</v>
      </c>
      <c r="C2594" s="1">
        <v>101.16372</v>
      </c>
      <c r="D2594" s="1">
        <f t="shared" si="248"/>
        <v>1584.0263683462808</v>
      </c>
      <c r="E2594" s="1">
        <v>160.24600000000001</v>
      </c>
      <c r="F2594" s="1">
        <v>55.357999999999997</v>
      </c>
      <c r="G2594" s="1">
        <f t="shared" si="249"/>
        <v>2611.4021460312874</v>
      </c>
      <c r="H2594" s="1">
        <v>144.56200000000001</v>
      </c>
      <c r="I2594" s="1">
        <v>91.155000000000001</v>
      </c>
      <c r="J2594" s="1">
        <f t="shared" si="250"/>
        <v>2529.4761669683503</v>
      </c>
      <c r="K2594" s="1">
        <v>230.57439999999997</v>
      </c>
      <c r="L2594" s="88" t="s">
        <v>82</v>
      </c>
    </row>
    <row r="2595" spans="2:12">
      <c r="B2595" s="84" t="s">
        <v>83</v>
      </c>
      <c r="C2595" s="1">
        <v>0.105</v>
      </c>
      <c r="D2595" s="1">
        <f t="shared" si="248"/>
        <v>2602.0151133501258</v>
      </c>
      <c r="E2595" s="1">
        <v>0.27321158690176323</v>
      </c>
      <c r="F2595" s="1">
        <v>0.121</v>
      </c>
      <c r="G2595" s="1">
        <f t="shared" si="249"/>
        <v>2602.0151133501258</v>
      </c>
      <c r="H2595" s="1">
        <v>0.3148438287153652</v>
      </c>
      <c r="I2595" s="1">
        <v>0.14199999999999999</v>
      </c>
      <c r="J2595" s="1">
        <f t="shared" si="250"/>
        <v>2126.7605633802818</v>
      </c>
      <c r="K2595" s="1">
        <v>0.30199999999999999</v>
      </c>
      <c r="L2595" s="88" t="s">
        <v>84</v>
      </c>
    </row>
    <row r="2596" spans="2:12" ht="15" thickBot="1">
      <c r="B2596" s="84" t="s">
        <v>85</v>
      </c>
      <c r="C2596" s="1"/>
      <c r="D2596" s="1"/>
      <c r="E2596" s="1"/>
      <c r="F2596" s="1"/>
      <c r="G2596" s="1"/>
      <c r="H2596" s="1"/>
      <c r="I2596" s="1"/>
      <c r="J2596" s="1"/>
      <c r="K2596" s="1"/>
      <c r="L2596" s="89" t="s">
        <v>86</v>
      </c>
    </row>
    <row r="2597" spans="2:12" ht="15" thickBot="1">
      <c r="B2597" s="85" t="s">
        <v>87</v>
      </c>
      <c r="C2597" s="1">
        <v>12.938000000000001</v>
      </c>
      <c r="D2597" s="1">
        <f t="shared" si="248"/>
        <v>1201.7305788818287</v>
      </c>
      <c r="E2597" s="1">
        <v>15.547990229573101</v>
      </c>
      <c r="F2597" s="1">
        <v>14.723000000000001</v>
      </c>
      <c r="G2597" s="1">
        <f t="shared" si="249"/>
        <v>1201.7305788818287</v>
      </c>
      <c r="H2597" s="1">
        <v>17.693079312877163</v>
      </c>
      <c r="I2597" s="1">
        <v>11.143000000000001</v>
      </c>
      <c r="J2597" s="1">
        <f t="shared" si="250"/>
        <v>1065.4222381764337</v>
      </c>
      <c r="K2597" s="1">
        <v>11.872</v>
      </c>
      <c r="L2597" s="92" t="s">
        <v>88</v>
      </c>
    </row>
    <row r="2598" spans="2:12" ht="16.5" thickBot="1">
      <c r="B2598" s="86" t="s">
        <v>383</v>
      </c>
      <c r="C2598" s="90">
        <f>SUM(C2576:C2597)</f>
        <v>265.96838000341762</v>
      </c>
      <c r="D2598" s="90">
        <f t="shared" si="248"/>
        <v>1617.2343562454596</v>
      </c>
      <c r="E2598" s="90">
        <f>SUM(E2576:E2597)</f>
        <v>430.13320181647487</v>
      </c>
      <c r="F2598" s="90">
        <f>SUM(F2576:F2597)</f>
        <v>213.13457453616135</v>
      </c>
      <c r="G2598" s="90">
        <f t="shared" si="249"/>
        <v>1571.0446034872746</v>
      </c>
      <c r="H2598" s="90">
        <f>SUM(H2576:H2597)</f>
        <v>334.84392314159254</v>
      </c>
      <c r="I2598" s="90">
        <f>SUM(I2576:I2597)</f>
        <v>320.32484589294518</v>
      </c>
      <c r="J2598" s="90">
        <f t="shared" si="250"/>
        <v>2688.5157709178088</v>
      </c>
      <c r="K2598" s="90">
        <f>SUM(K2576:K2597)</f>
        <v>861.19839999999988</v>
      </c>
      <c r="L2598" s="86" t="s">
        <v>385</v>
      </c>
    </row>
    <row r="2599" spans="2:12" ht="16.5" thickBot="1">
      <c r="B2599" s="86" t="s">
        <v>384</v>
      </c>
      <c r="C2599" s="90">
        <v>31744.784</v>
      </c>
      <c r="D2599" s="90">
        <f t="shared" si="248"/>
        <v>1741.3774811005171</v>
      </c>
      <c r="E2599" s="90">
        <v>55279.652000000002</v>
      </c>
      <c r="F2599" s="90">
        <v>30254.899000000001</v>
      </c>
      <c r="G2599" s="90">
        <f t="shared" si="249"/>
        <v>2243.6278171016202</v>
      </c>
      <c r="H2599" s="90">
        <v>67880.732999999993</v>
      </c>
      <c r="I2599" s="90">
        <v>32979.14</v>
      </c>
      <c r="J2599" s="90">
        <f t="shared" si="250"/>
        <v>2254.5405671585127</v>
      </c>
      <c r="K2599" s="90">
        <v>74352.808999999994</v>
      </c>
      <c r="L2599" s="86" t="s">
        <v>382</v>
      </c>
    </row>
    <row r="2600" spans="2:12">
      <c r="K2600" s="59" t="s">
        <v>409</v>
      </c>
    </row>
    <row r="2602" spans="2:12">
      <c r="B2602" s="59" t="s">
        <v>296</v>
      </c>
      <c r="L2602" s="59" t="s">
        <v>297</v>
      </c>
    </row>
    <row r="2603" spans="2:12">
      <c r="B2603" s="59" t="s">
        <v>416</v>
      </c>
      <c r="L2603" s="59" t="s">
        <v>468</v>
      </c>
    </row>
    <row r="2604" spans="2:12" ht="15" thickBot="1">
      <c r="B2604" s="59" t="s">
        <v>133</v>
      </c>
      <c r="L2604" s="59" t="s">
        <v>134</v>
      </c>
    </row>
    <row r="2605" spans="2:12" ht="15" thickBot="1">
      <c r="B2605" s="120" t="s">
        <v>43</v>
      </c>
      <c r="C2605" s="105">
        <v>2015</v>
      </c>
      <c r="D2605" s="106"/>
      <c r="E2605" s="107"/>
      <c r="F2605" s="105">
        <v>2016</v>
      </c>
      <c r="G2605" s="106"/>
      <c r="H2605" s="107"/>
      <c r="I2605" s="105">
        <v>2017</v>
      </c>
      <c r="J2605" s="106"/>
      <c r="K2605" s="107"/>
      <c r="L2605" s="108" t="s">
        <v>44</v>
      </c>
    </row>
    <row r="2606" spans="2:12">
      <c r="B2606" s="121"/>
      <c r="C2606" s="79" t="s">
        <v>8</v>
      </c>
      <c r="D2606" s="79" t="s">
        <v>9</v>
      </c>
      <c r="E2606" s="79" t="s">
        <v>10</v>
      </c>
      <c r="F2606" s="79" t="s">
        <v>8</v>
      </c>
      <c r="G2606" s="79" t="s">
        <v>9</v>
      </c>
      <c r="H2606" s="80" t="s">
        <v>10</v>
      </c>
      <c r="I2606" s="79" t="s">
        <v>8</v>
      </c>
      <c r="J2606" s="79" t="s">
        <v>9</v>
      </c>
      <c r="K2606" s="80" t="s">
        <v>10</v>
      </c>
      <c r="L2606" s="109"/>
    </row>
    <row r="2607" spans="2:12" ht="15" thickBot="1">
      <c r="B2607" s="122"/>
      <c r="C2607" s="93" t="s">
        <v>11</v>
      </c>
      <c r="D2607" s="94" t="s">
        <v>12</v>
      </c>
      <c r="E2607" s="95" t="s">
        <v>13</v>
      </c>
      <c r="F2607" s="93" t="s">
        <v>11</v>
      </c>
      <c r="G2607" s="94" t="s">
        <v>12</v>
      </c>
      <c r="H2607" s="95" t="s">
        <v>13</v>
      </c>
      <c r="I2607" s="93" t="s">
        <v>11</v>
      </c>
      <c r="J2607" s="94" t="s">
        <v>12</v>
      </c>
      <c r="K2607" s="95" t="s">
        <v>13</v>
      </c>
      <c r="L2607" s="110"/>
    </row>
    <row r="2608" spans="2:12">
      <c r="B2608" s="83" t="s">
        <v>45</v>
      </c>
      <c r="C2608" s="1"/>
      <c r="D2608" s="1"/>
      <c r="E2608" s="1"/>
      <c r="F2608" s="1"/>
      <c r="G2608" s="1"/>
      <c r="H2608" s="1"/>
      <c r="I2608" s="1"/>
      <c r="J2608" s="1"/>
      <c r="K2608" s="1"/>
      <c r="L2608" s="87" t="s">
        <v>46</v>
      </c>
    </row>
    <row r="2609" spans="2:12">
      <c r="B2609" s="84" t="s">
        <v>47</v>
      </c>
      <c r="C2609" s="1"/>
      <c r="D2609" s="1"/>
      <c r="E2609" s="1"/>
      <c r="F2609" s="1"/>
      <c r="G2609" s="1"/>
      <c r="H2609" s="1"/>
      <c r="I2609" s="1"/>
      <c r="J2609" s="1"/>
      <c r="K2609" s="1"/>
      <c r="L2609" s="88" t="s">
        <v>48</v>
      </c>
    </row>
    <row r="2610" spans="2:12">
      <c r="B2610" s="84" t="s">
        <v>49</v>
      </c>
      <c r="C2610" s="1"/>
      <c r="D2610" s="1"/>
      <c r="E2610" s="1"/>
      <c r="F2610" s="1"/>
      <c r="G2610" s="1"/>
      <c r="H2610" s="1"/>
      <c r="I2610" s="1"/>
      <c r="J2610" s="1"/>
      <c r="K2610" s="1"/>
      <c r="L2610" s="88" t="s">
        <v>50</v>
      </c>
    </row>
    <row r="2611" spans="2:12">
      <c r="B2611" s="84" t="s">
        <v>51</v>
      </c>
      <c r="C2611" s="1"/>
      <c r="D2611" s="1"/>
      <c r="E2611" s="1"/>
      <c r="F2611" s="1"/>
      <c r="G2611" s="1"/>
      <c r="H2611" s="1"/>
      <c r="I2611" s="1"/>
      <c r="J2611" s="1"/>
      <c r="K2611" s="1"/>
      <c r="L2611" s="88" t="s">
        <v>52</v>
      </c>
    </row>
    <row r="2612" spans="2:12">
      <c r="B2612" s="84" t="s">
        <v>53</v>
      </c>
      <c r="C2612" s="1"/>
      <c r="D2612" s="1"/>
      <c r="E2612" s="1"/>
      <c r="F2612" s="1"/>
      <c r="G2612" s="1"/>
      <c r="H2612" s="1"/>
      <c r="I2612" s="1"/>
      <c r="J2612" s="1"/>
      <c r="K2612" s="1"/>
      <c r="L2612" s="88" t="s">
        <v>54</v>
      </c>
    </row>
    <row r="2613" spans="2:12">
      <c r="B2613" s="84" t="s">
        <v>55</v>
      </c>
      <c r="C2613" s="1"/>
      <c r="D2613" s="1"/>
      <c r="E2613" s="1"/>
      <c r="F2613" s="1"/>
      <c r="G2613" s="1"/>
      <c r="H2613" s="1"/>
      <c r="I2613" s="1"/>
      <c r="J2613" s="1"/>
      <c r="K2613" s="1"/>
      <c r="L2613" s="88" t="s">
        <v>56</v>
      </c>
    </row>
    <row r="2614" spans="2:12">
      <c r="B2614" s="84" t="s">
        <v>57</v>
      </c>
      <c r="C2614" s="1"/>
      <c r="D2614" s="1"/>
      <c r="E2614" s="1"/>
      <c r="F2614" s="1"/>
      <c r="G2614" s="1"/>
      <c r="H2614" s="1"/>
      <c r="I2614" s="1"/>
      <c r="J2614" s="1"/>
      <c r="K2614" s="1"/>
      <c r="L2614" s="88" t="s">
        <v>58</v>
      </c>
    </row>
    <row r="2615" spans="2:12">
      <c r="B2615" s="84" t="s">
        <v>59</v>
      </c>
      <c r="C2615" s="1"/>
      <c r="D2615" s="1"/>
      <c r="E2615" s="1"/>
      <c r="F2615" s="1"/>
      <c r="G2615" s="1"/>
      <c r="H2615" s="1"/>
      <c r="I2615" s="1"/>
      <c r="J2615" s="1"/>
      <c r="K2615" s="1"/>
      <c r="L2615" s="88" t="s">
        <v>60</v>
      </c>
    </row>
    <row r="2616" spans="2:12">
      <c r="B2616" s="84" t="s">
        <v>61</v>
      </c>
      <c r="C2616" s="1"/>
      <c r="D2616" s="1"/>
      <c r="E2616" s="1"/>
      <c r="F2616" s="1"/>
      <c r="G2616" s="1"/>
      <c r="H2616" s="1"/>
      <c r="I2616" s="1"/>
      <c r="J2616" s="1"/>
      <c r="K2616" s="1"/>
      <c r="L2616" s="88" t="s">
        <v>62</v>
      </c>
    </row>
    <row r="2617" spans="2:12">
      <c r="B2617" s="84" t="s">
        <v>63</v>
      </c>
      <c r="C2617" s="1"/>
      <c r="D2617" s="1"/>
      <c r="E2617" s="1"/>
      <c r="F2617" s="1"/>
      <c r="G2617" s="1"/>
      <c r="H2617" s="1"/>
      <c r="I2617" s="1"/>
      <c r="J2617" s="1"/>
      <c r="K2617" s="1"/>
      <c r="L2617" s="88" t="s">
        <v>64</v>
      </c>
    </row>
    <row r="2618" spans="2:12">
      <c r="B2618" s="84" t="s">
        <v>65</v>
      </c>
      <c r="C2618" s="1"/>
      <c r="D2618" s="1"/>
      <c r="E2618" s="1"/>
      <c r="F2618" s="1"/>
      <c r="G2618" s="1"/>
      <c r="H2618" s="1"/>
      <c r="I2618" s="1"/>
      <c r="J2618" s="1"/>
      <c r="K2618" s="1"/>
      <c r="L2618" s="88" t="s">
        <v>66</v>
      </c>
    </row>
    <row r="2619" spans="2:12">
      <c r="B2619" s="84" t="s">
        <v>67</v>
      </c>
      <c r="C2619" s="1"/>
      <c r="D2619" s="1"/>
      <c r="E2619" s="1"/>
      <c r="F2619" s="1"/>
      <c r="G2619" s="1"/>
      <c r="H2619" s="1"/>
      <c r="I2619" s="1"/>
      <c r="J2619" s="1"/>
      <c r="K2619" s="1"/>
      <c r="L2619" s="88" t="s">
        <v>68</v>
      </c>
    </row>
    <row r="2620" spans="2:12">
      <c r="B2620" s="84" t="s">
        <v>69</v>
      </c>
      <c r="C2620" s="1"/>
      <c r="D2620" s="1"/>
      <c r="E2620" s="1"/>
      <c r="F2620" s="1"/>
      <c r="G2620" s="1"/>
      <c r="H2620" s="1"/>
      <c r="I2620" s="1"/>
      <c r="J2620" s="1"/>
      <c r="K2620" s="1"/>
      <c r="L2620" s="88" t="s">
        <v>70</v>
      </c>
    </row>
    <row r="2621" spans="2:12">
      <c r="B2621" s="84" t="s">
        <v>71</v>
      </c>
      <c r="C2621" s="1"/>
      <c r="D2621" s="1"/>
      <c r="E2621" s="1"/>
      <c r="F2621" s="1"/>
      <c r="G2621" s="1"/>
      <c r="H2621" s="1"/>
      <c r="I2621" s="1"/>
      <c r="J2621" s="1"/>
      <c r="K2621" s="1"/>
      <c r="L2621" s="88" t="s">
        <v>72</v>
      </c>
    </row>
    <row r="2622" spans="2:12">
      <c r="B2622" s="84" t="s">
        <v>73</v>
      </c>
      <c r="C2622" s="1"/>
      <c r="D2622" s="1"/>
      <c r="E2622" s="1"/>
      <c r="F2622" s="1"/>
      <c r="G2622" s="1"/>
      <c r="H2622" s="1"/>
      <c r="I2622" s="1"/>
      <c r="J2622" s="1"/>
      <c r="K2622" s="1"/>
      <c r="L2622" s="88" t="s">
        <v>74</v>
      </c>
    </row>
    <row r="2623" spans="2:12">
      <c r="B2623" s="84" t="s">
        <v>75</v>
      </c>
      <c r="C2623" s="1"/>
      <c r="D2623" s="1"/>
      <c r="E2623" s="1"/>
      <c r="F2623" s="1"/>
      <c r="G2623" s="1"/>
      <c r="H2623" s="1"/>
      <c r="I2623" s="1"/>
      <c r="J2623" s="1"/>
      <c r="K2623" s="1"/>
      <c r="L2623" s="88" t="s">
        <v>76</v>
      </c>
    </row>
    <row r="2624" spans="2:12">
      <c r="B2624" s="84" t="s">
        <v>77</v>
      </c>
      <c r="C2624" s="1"/>
      <c r="D2624" s="1"/>
      <c r="E2624" s="1"/>
      <c r="F2624" s="1"/>
      <c r="G2624" s="1"/>
      <c r="H2624" s="1"/>
      <c r="I2624" s="1"/>
      <c r="J2624" s="1"/>
      <c r="K2624" s="1"/>
      <c r="L2624" s="88" t="s">
        <v>78</v>
      </c>
    </row>
    <row r="2625" spans="2:12">
      <c r="B2625" s="84" t="s">
        <v>79</v>
      </c>
      <c r="C2625" s="1"/>
      <c r="D2625" s="1"/>
      <c r="E2625" s="1"/>
      <c r="F2625" s="1"/>
      <c r="G2625" s="1"/>
      <c r="H2625" s="1"/>
      <c r="I2625" s="1"/>
      <c r="J2625" s="1"/>
      <c r="K2625" s="1"/>
      <c r="L2625" s="88" t="s">
        <v>80</v>
      </c>
    </row>
    <row r="2626" spans="2:12">
      <c r="B2626" s="84" t="s">
        <v>81</v>
      </c>
      <c r="C2626" s="1">
        <v>5.0010000000000003</v>
      </c>
      <c r="D2626" s="1">
        <f t="shared" ref="D2626" si="251">E2626/C2626*1000</f>
        <v>10253.949210157967</v>
      </c>
      <c r="E2626" s="1">
        <v>51.28</v>
      </c>
      <c r="F2626" s="1">
        <v>5.2009999999999996</v>
      </c>
      <c r="G2626" s="1">
        <f t="shared" ref="G2626:G2630" si="252">H2626/F2626*1000</f>
        <v>9811.1901557392812</v>
      </c>
      <c r="H2626" s="1">
        <v>51.027999999999999</v>
      </c>
      <c r="I2626" s="1">
        <v>6.0529999999999999</v>
      </c>
      <c r="J2626" s="1">
        <f t="shared" ref="J2626:J2630" si="253">K2626/I2626*1000</f>
        <v>11746.406740459277</v>
      </c>
      <c r="K2626" s="1">
        <v>71.100999999999999</v>
      </c>
      <c r="L2626" s="88" t="s">
        <v>82</v>
      </c>
    </row>
    <row r="2627" spans="2:12">
      <c r="B2627" s="84" t="s">
        <v>83</v>
      </c>
      <c r="C2627" s="1"/>
      <c r="D2627" s="1"/>
      <c r="E2627" s="1"/>
      <c r="F2627" s="1"/>
      <c r="G2627" s="1"/>
      <c r="H2627" s="1"/>
      <c r="I2627" s="1"/>
      <c r="J2627" s="1"/>
      <c r="K2627" s="1"/>
      <c r="L2627" s="88" t="s">
        <v>84</v>
      </c>
    </row>
    <row r="2628" spans="2:12" ht="15" thickBot="1">
      <c r="B2628" s="84" t="s">
        <v>85</v>
      </c>
      <c r="C2628" s="1"/>
      <c r="D2628" s="1"/>
      <c r="E2628" s="1"/>
      <c r="F2628" s="1"/>
      <c r="G2628" s="1"/>
      <c r="H2628" s="1"/>
      <c r="I2628" s="1"/>
      <c r="J2628" s="1"/>
      <c r="K2628" s="1"/>
      <c r="L2628" s="89" t="s">
        <v>86</v>
      </c>
    </row>
    <row r="2629" spans="2:12" ht="15" thickBot="1">
      <c r="B2629" s="85" t="s">
        <v>87</v>
      </c>
      <c r="C2629" s="1"/>
      <c r="D2629" s="1"/>
      <c r="E2629" s="1"/>
      <c r="F2629" s="1"/>
      <c r="G2629" s="1"/>
      <c r="H2629" s="1"/>
      <c r="I2629" s="1"/>
      <c r="J2629" s="1"/>
      <c r="K2629" s="1"/>
      <c r="L2629" s="92" t="s">
        <v>88</v>
      </c>
    </row>
    <row r="2630" spans="2:12" ht="16.5" thickBot="1">
      <c r="B2630" s="86" t="s">
        <v>383</v>
      </c>
      <c r="C2630" s="90">
        <f>SUM(C2608:C2629)</f>
        <v>5.0010000000000003</v>
      </c>
      <c r="D2630" s="90">
        <f t="shared" ref="D2630" si="254">E2630/C2630*1000</f>
        <v>10253.949210157967</v>
      </c>
      <c r="E2630" s="90">
        <f>SUM(E2608:E2629)</f>
        <v>51.28</v>
      </c>
      <c r="F2630" s="90">
        <f>SUM(F2608:F2629)</f>
        <v>5.2009999999999996</v>
      </c>
      <c r="G2630" s="90">
        <f t="shared" si="252"/>
        <v>9811.1901557392812</v>
      </c>
      <c r="H2630" s="90">
        <f>SUM(H2608:H2629)</f>
        <v>51.027999999999999</v>
      </c>
      <c r="I2630" s="90">
        <f>SUM(I2608:I2629)</f>
        <v>6.0529999999999999</v>
      </c>
      <c r="J2630" s="90">
        <f t="shared" si="253"/>
        <v>11746.406740459277</v>
      </c>
      <c r="K2630" s="90">
        <f>SUM(K2608:K2629)</f>
        <v>71.100999999999999</v>
      </c>
      <c r="L2630" s="86" t="s">
        <v>385</v>
      </c>
    </row>
    <row r="2633" spans="2:12">
      <c r="B2633" s="59" t="s">
        <v>300</v>
      </c>
      <c r="L2633" s="59" t="s">
        <v>301</v>
      </c>
    </row>
    <row r="2634" spans="2:12">
      <c r="B2634" s="59" t="s">
        <v>33</v>
      </c>
      <c r="L2634" s="59" t="s">
        <v>410</v>
      </c>
    </row>
    <row r="2635" spans="2:12" ht="15" thickBot="1">
      <c r="B2635" s="59" t="s">
        <v>133</v>
      </c>
      <c r="L2635" s="59" t="s">
        <v>134</v>
      </c>
    </row>
    <row r="2636" spans="2:12" ht="15" thickBot="1">
      <c r="B2636" s="120" t="s">
        <v>43</v>
      </c>
      <c r="C2636" s="105">
        <v>2015</v>
      </c>
      <c r="D2636" s="106"/>
      <c r="E2636" s="107"/>
      <c r="F2636" s="105">
        <v>2016</v>
      </c>
      <c r="G2636" s="106"/>
      <c r="H2636" s="107"/>
      <c r="I2636" s="105">
        <v>2017</v>
      </c>
      <c r="J2636" s="106"/>
      <c r="K2636" s="107"/>
      <c r="L2636" s="108" t="s">
        <v>44</v>
      </c>
    </row>
    <row r="2637" spans="2:12">
      <c r="B2637" s="121"/>
      <c r="C2637" s="79" t="s">
        <v>8</v>
      </c>
      <c r="D2637" s="79" t="s">
        <v>9</v>
      </c>
      <c r="E2637" s="79" t="s">
        <v>10</v>
      </c>
      <c r="F2637" s="79" t="s">
        <v>8</v>
      </c>
      <c r="G2637" s="79" t="s">
        <v>9</v>
      </c>
      <c r="H2637" s="80" t="s">
        <v>10</v>
      </c>
      <c r="I2637" s="79" t="s">
        <v>8</v>
      </c>
      <c r="J2637" s="79" t="s">
        <v>9</v>
      </c>
      <c r="K2637" s="80" t="s">
        <v>10</v>
      </c>
      <c r="L2637" s="109"/>
    </row>
    <row r="2638" spans="2:12" ht="15" thickBot="1">
      <c r="B2638" s="122"/>
      <c r="C2638" s="93" t="s">
        <v>11</v>
      </c>
      <c r="D2638" s="94" t="s">
        <v>12</v>
      </c>
      <c r="E2638" s="95" t="s">
        <v>13</v>
      </c>
      <c r="F2638" s="93" t="s">
        <v>11</v>
      </c>
      <c r="G2638" s="94" t="s">
        <v>12</v>
      </c>
      <c r="H2638" s="95" t="s">
        <v>13</v>
      </c>
      <c r="I2638" s="93" t="s">
        <v>11</v>
      </c>
      <c r="J2638" s="94" t="s">
        <v>12</v>
      </c>
      <c r="K2638" s="95" t="s">
        <v>13</v>
      </c>
      <c r="L2638" s="110"/>
    </row>
    <row r="2639" spans="2:12">
      <c r="B2639" s="83" t="s">
        <v>45</v>
      </c>
      <c r="C2639" s="1">
        <v>1.2999999999999999E-2</v>
      </c>
      <c r="D2639" s="1">
        <v>923.07692307692309</v>
      </c>
      <c r="E2639" s="1">
        <v>1.2E-2</v>
      </c>
      <c r="F2639" s="1">
        <v>0</v>
      </c>
      <c r="G2639" s="1">
        <v>0</v>
      </c>
      <c r="H2639" s="1">
        <v>0</v>
      </c>
      <c r="I2639" s="1">
        <v>1.2E-2</v>
      </c>
      <c r="J2639" s="1">
        <v>1666.6666666666667</v>
      </c>
      <c r="K2639" s="1">
        <v>0.02</v>
      </c>
      <c r="L2639" s="87" t="s">
        <v>46</v>
      </c>
    </row>
    <row r="2640" spans="2:12">
      <c r="B2640" s="84" t="s">
        <v>47</v>
      </c>
      <c r="C2640" s="1">
        <v>0.02</v>
      </c>
      <c r="D2640" s="1">
        <v>15200</v>
      </c>
      <c r="E2640" s="1">
        <v>0.30399999999999999</v>
      </c>
      <c r="F2640" s="1">
        <v>1.9E-2</v>
      </c>
      <c r="G2640" s="1">
        <v>15263.15789473684</v>
      </c>
      <c r="H2640" s="1">
        <v>0.28999999999999998</v>
      </c>
      <c r="I2640" s="1">
        <v>1.7000000000000001E-2</v>
      </c>
      <c r="J2640" s="1">
        <v>14529.411764705881</v>
      </c>
      <c r="K2640" s="1">
        <v>0.247</v>
      </c>
      <c r="L2640" s="88" t="s">
        <v>48</v>
      </c>
    </row>
    <row r="2641" spans="2:12">
      <c r="B2641" s="84" t="s">
        <v>49</v>
      </c>
      <c r="C2641" s="1"/>
      <c r="D2641" s="1"/>
      <c r="E2641" s="1"/>
      <c r="F2641" s="1"/>
      <c r="G2641" s="1"/>
      <c r="H2641" s="1"/>
      <c r="I2641" s="1"/>
      <c r="J2641" s="1">
        <v>0</v>
      </c>
      <c r="K2641" s="1"/>
      <c r="L2641" s="88" t="s">
        <v>50</v>
      </c>
    </row>
    <row r="2642" spans="2:12">
      <c r="B2642" s="84" t="s">
        <v>51</v>
      </c>
      <c r="C2642" s="1">
        <v>0.877</v>
      </c>
      <c r="D2642" s="1">
        <v>1415.0513112884835</v>
      </c>
      <c r="E2642" s="1">
        <v>1.2410000000000001</v>
      </c>
      <c r="F2642" s="1">
        <v>0.93200000000000005</v>
      </c>
      <c r="G2642" s="1">
        <v>3373.3905579399138</v>
      </c>
      <c r="H2642" s="1">
        <v>3.1440000000000001</v>
      </c>
      <c r="I2642" s="1">
        <v>2.0369999999999999</v>
      </c>
      <c r="J2642" s="1">
        <v>1410.4074619538537</v>
      </c>
      <c r="K2642" s="1">
        <v>2.8730000000000002</v>
      </c>
      <c r="L2642" s="88" t="s">
        <v>52</v>
      </c>
    </row>
    <row r="2643" spans="2:12">
      <c r="B2643" s="84" t="s">
        <v>53</v>
      </c>
      <c r="C2643" s="1">
        <v>4.5082300000000002</v>
      </c>
      <c r="D2643" s="1">
        <v>1951.9574200961351</v>
      </c>
      <c r="E2643" s="1">
        <v>8.7998729999999998</v>
      </c>
      <c r="F2643" s="1">
        <v>4.7599799999999997</v>
      </c>
      <c r="G2643" s="1">
        <v>2067.3244425396742</v>
      </c>
      <c r="H2643" s="1">
        <v>9.8404229999999995</v>
      </c>
      <c r="I2643" s="1">
        <v>4.8520000000000003</v>
      </c>
      <c r="J2643" s="1">
        <v>2121.1871393239899</v>
      </c>
      <c r="K2643" s="1">
        <v>10.292</v>
      </c>
      <c r="L2643" s="88" t="s">
        <v>54</v>
      </c>
    </row>
    <row r="2644" spans="2:12">
      <c r="B2644" s="84" t="s">
        <v>55</v>
      </c>
      <c r="C2644" s="1"/>
      <c r="D2644" s="1"/>
      <c r="E2644" s="1"/>
      <c r="F2644" s="1"/>
      <c r="G2644" s="1"/>
      <c r="H2644" s="1"/>
      <c r="I2644" s="1"/>
      <c r="J2644" s="1">
        <v>0</v>
      </c>
      <c r="K2644" s="1"/>
      <c r="L2644" s="88" t="s">
        <v>56</v>
      </c>
    </row>
    <row r="2645" spans="2:12">
      <c r="B2645" s="84" t="s">
        <v>57</v>
      </c>
      <c r="C2645" s="1"/>
      <c r="D2645" s="1"/>
      <c r="E2645" s="1"/>
      <c r="F2645" s="1"/>
      <c r="G2645" s="1"/>
      <c r="H2645" s="1"/>
      <c r="I2645" s="1"/>
      <c r="J2645" s="1">
        <v>0</v>
      </c>
      <c r="K2645" s="1"/>
      <c r="L2645" s="88" t="s">
        <v>58</v>
      </c>
    </row>
    <row r="2646" spans="2:12">
      <c r="B2646" s="84" t="s">
        <v>59</v>
      </c>
      <c r="C2646" s="1"/>
      <c r="D2646" s="1"/>
      <c r="E2646" s="1"/>
      <c r="F2646" s="1"/>
      <c r="G2646" s="1"/>
      <c r="H2646" s="1"/>
      <c r="I2646" s="1"/>
      <c r="J2646" s="1">
        <v>0</v>
      </c>
      <c r="K2646" s="1"/>
      <c r="L2646" s="88" t="s">
        <v>60</v>
      </c>
    </row>
    <row r="2647" spans="2:12">
      <c r="B2647" s="84" t="s">
        <v>61</v>
      </c>
      <c r="C2647" s="1">
        <v>0</v>
      </c>
      <c r="D2647" s="1">
        <v>0</v>
      </c>
      <c r="E2647" s="1">
        <v>0</v>
      </c>
      <c r="F2647" s="1">
        <v>0</v>
      </c>
      <c r="G2647" s="1">
        <v>0</v>
      </c>
      <c r="H2647" s="1">
        <v>0</v>
      </c>
      <c r="I2647" s="1">
        <v>0</v>
      </c>
      <c r="J2647" s="1">
        <v>0</v>
      </c>
      <c r="K2647" s="1">
        <v>0</v>
      </c>
      <c r="L2647" s="88" t="s">
        <v>62</v>
      </c>
    </row>
    <row r="2648" spans="2:12">
      <c r="B2648" s="84" t="s">
        <v>63</v>
      </c>
      <c r="C2648" s="1">
        <v>9.1720000000000006</v>
      </c>
      <c r="D2648" s="1">
        <v>1299.7165285651984</v>
      </c>
      <c r="E2648" s="1">
        <v>11.920999999999999</v>
      </c>
      <c r="F2648" s="1">
        <v>6.9160000000000004</v>
      </c>
      <c r="G2648" s="1">
        <v>1198.0913823019087</v>
      </c>
      <c r="H2648" s="1">
        <v>8.2859999999999996</v>
      </c>
      <c r="I2648" s="1">
        <v>7.89</v>
      </c>
      <c r="J2648" s="1">
        <v>1383.0164765525983</v>
      </c>
      <c r="K2648" s="1">
        <v>10.912000000000001</v>
      </c>
      <c r="L2648" s="88" t="s">
        <v>64</v>
      </c>
    </row>
    <row r="2649" spans="2:12">
      <c r="B2649" s="84" t="s">
        <v>65</v>
      </c>
      <c r="C2649" s="1">
        <v>0.34899999999999998</v>
      </c>
      <c r="D2649" s="1">
        <v>409.74212034383953</v>
      </c>
      <c r="E2649" s="1">
        <v>0.14299999999999999</v>
      </c>
      <c r="F2649" s="1">
        <v>0.34599999999999997</v>
      </c>
      <c r="G2649" s="1">
        <v>404.62427745664746</v>
      </c>
      <c r="H2649" s="1">
        <v>0.14000000000000001</v>
      </c>
      <c r="I2649" s="1">
        <v>0.34699999999999998</v>
      </c>
      <c r="J2649" s="1">
        <v>409.22190201729109</v>
      </c>
      <c r="K2649" s="1">
        <v>0.14199999999999999</v>
      </c>
      <c r="L2649" s="88" t="s">
        <v>66</v>
      </c>
    </row>
    <row r="2650" spans="2:12">
      <c r="B2650" s="84" t="s">
        <v>67</v>
      </c>
      <c r="C2650" s="1">
        <v>2.6949999999999998</v>
      </c>
      <c r="D2650" s="1">
        <v>853.0612244897959</v>
      </c>
      <c r="E2650" s="1">
        <v>2.2989999999999999</v>
      </c>
      <c r="F2650" s="1">
        <v>2.76</v>
      </c>
      <c r="G2650" s="1">
        <v>830.43478260869563</v>
      </c>
      <c r="H2650" s="1">
        <v>2.2919999999999998</v>
      </c>
      <c r="I2650" s="1">
        <v>2.7250000000000001</v>
      </c>
      <c r="J2650" s="1">
        <v>835.59633027522943</v>
      </c>
      <c r="K2650" s="1">
        <v>2.2770000000000001</v>
      </c>
      <c r="L2650" s="88" t="s">
        <v>68</v>
      </c>
    </row>
    <row r="2651" spans="2:12">
      <c r="B2651" s="84" t="s">
        <v>69</v>
      </c>
      <c r="C2651" s="1">
        <v>0.26200000000000001</v>
      </c>
      <c r="D2651" s="1">
        <v>4396.9465648854957</v>
      </c>
      <c r="E2651" s="1">
        <v>1.1519999999999999</v>
      </c>
      <c r="F2651" s="1">
        <v>0.26200000000000001</v>
      </c>
      <c r="G2651" s="1">
        <v>4366.4122137404574</v>
      </c>
      <c r="H2651" s="1">
        <v>1.1439999999999999</v>
      </c>
      <c r="I2651" s="1">
        <v>0.254</v>
      </c>
      <c r="J2651" s="1">
        <v>4500</v>
      </c>
      <c r="K2651" s="1">
        <v>1.143</v>
      </c>
      <c r="L2651" s="88" t="s">
        <v>70</v>
      </c>
    </row>
    <row r="2652" spans="2:12">
      <c r="B2652" s="84" t="s">
        <v>71</v>
      </c>
      <c r="C2652" s="1">
        <v>0.46</v>
      </c>
      <c r="D2652" s="1">
        <v>743.47826086956525</v>
      </c>
      <c r="E2652" s="1">
        <v>0.34200000000000003</v>
      </c>
      <c r="F2652" s="1">
        <v>1.8</v>
      </c>
      <c r="G2652" s="1">
        <v>799.99999999999989</v>
      </c>
      <c r="H2652" s="1">
        <v>1.44</v>
      </c>
      <c r="I2652" s="1">
        <v>1.2350000000000001</v>
      </c>
      <c r="J2652" s="1">
        <v>799.99999999999989</v>
      </c>
      <c r="K2652" s="1">
        <v>0.98799999999999999</v>
      </c>
      <c r="L2652" s="88" t="s">
        <v>72</v>
      </c>
    </row>
    <row r="2653" spans="2:12">
      <c r="B2653" s="84" t="s">
        <v>73</v>
      </c>
      <c r="C2653" s="1"/>
      <c r="D2653" s="1"/>
      <c r="E2653" s="1"/>
      <c r="F2653" s="1"/>
      <c r="G2653" s="1"/>
      <c r="H2653" s="1"/>
      <c r="I2653" s="1"/>
      <c r="J2653" s="1">
        <v>0</v>
      </c>
      <c r="K2653" s="1"/>
      <c r="L2653" s="88" t="s">
        <v>74</v>
      </c>
    </row>
    <row r="2654" spans="2:12">
      <c r="B2654" s="84" t="s">
        <v>75</v>
      </c>
      <c r="C2654" s="1"/>
      <c r="D2654" s="1"/>
      <c r="E2654" s="1"/>
      <c r="F2654" s="1"/>
      <c r="G2654" s="1"/>
      <c r="H2654" s="1"/>
      <c r="I2654" s="1"/>
      <c r="J2654" s="1">
        <v>0</v>
      </c>
      <c r="K2654" s="1"/>
      <c r="L2654" s="88" t="s">
        <v>76</v>
      </c>
    </row>
    <row r="2655" spans="2:12">
      <c r="B2655" s="84" t="s">
        <v>77</v>
      </c>
      <c r="C2655" s="1">
        <v>7.9251872449317498</v>
      </c>
      <c r="D2655" s="1">
        <v>1153.8308842548111</v>
      </c>
      <c r="E2655" s="1">
        <v>9.1443258067045505</v>
      </c>
      <c r="F2655" s="1">
        <v>8.0665999999999993</v>
      </c>
      <c r="G2655" s="1">
        <v>1440.7086008975282</v>
      </c>
      <c r="H2655" s="1">
        <v>11.62162</v>
      </c>
      <c r="I2655" s="1">
        <v>7.6509999999999998</v>
      </c>
      <c r="J2655" s="1">
        <v>1156.0580316298524</v>
      </c>
      <c r="K2655" s="1">
        <v>8.8450000000000006</v>
      </c>
      <c r="L2655" s="88" t="s">
        <v>78</v>
      </c>
    </row>
    <row r="2656" spans="2:12">
      <c r="B2656" s="84" t="s">
        <v>79</v>
      </c>
      <c r="C2656" s="1">
        <v>0.627</v>
      </c>
      <c r="D2656" s="1">
        <v>2079.7448165869218</v>
      </c>
      <c r="E2656" s="1">
        <v>1.304</v>
      </c>
      <c r="F2656" s="1">
        <v>0.63100000000000001</v>
      </c>
      <c r="G2656" s="1">
        <v>2072.9001584786056</v>
      </c>
      <c r="H2656" s="1">
        <v>1.3080000000000001</v>
      </c>
      <c r="I2656" s="1">
        <v>0.46600000000000003</v>
      </c>
      <c r="J2656" s="1">
        <v>2055.7939914163089</v>
      </c>
      <c r="K2656" s="1">
        <v>0.95799999999999996</v>
      </c>
      <c r="L2656" s="88" t="s">
        <v>80</v>
      </c>
    </row>
    <row r="2657" spans="2:12">
      <c r="B2657" s="84" t="s">
        <v>81</v>
      </c>
      <c r="C2657" s="1"/>
      <c r="D2657" s="1"/>
      <c r="E2657" s="1"/>
      <c r="F2657" s="1"/>
      <c r="G2657" s="1"/>
      <c r="H2657" s="1"/>
      <c r="I2657" s="1"/>
      <c r="J2657" s="1">
        <v>0</v>
      </c>
      <c r="K2657" s="1"/>
      <c r="L2657" s="88" t="s">
        <v>82</v>
      </c>
    </row>
    <row r="2658" spans="2:12">
      <c r="B2658" s="84" t="s">
        <v>83</v>
      </c>
      <c r="C2658" s="1">
        <v>0.44</v>
      </c>
      <c r="D2658" s="1">
        <v>2845.454545454545</v>
      </c>
      <c r="E2658" s="1">
        <v>1.252</v>
      </c>
      <c r="F2658" s="1">
        <v>0.40300000000000002</v>
      </c>
      <c r="G2658" s="1">
        <v>2928.0397022332504</v>
      </c>
      <c r="H2658" s="1">
        <v>1.18</v>
      </c>
      <c r="I2658" s="1">
        <v>0.35099999999999998</v>
      </c>
      <c r="J2658" s="1">
        <v>3054.1310541310545</v>
      </c>
      <c r="K2658" s="1">
        <v>1.0720000000000001</v>
      </c>
      <c r="L2658" s="88" t="s">
        <v>84</v>
      </c>
    </row>
    <row r="2659" spans="2:12" ht="15" thickBot="1">
      <c r="B2659" s="84" t="s">
        <v>85</v>
      </c>
      <c r="C2659" s="1"/>
      <c r="D2659" s="1"/>
      <c r="E2659" s="1"/>
      <c r="F2659" s="1"/>
      <c r="G2659" s="1"/>
      <c r="H2659" s="1"/>
      <c r="I2659" s="1"/>
      <c r="J2659" s="1">
        <v>0</v>
      </c>
      <c r="K2659" s="1"/>
      <c r="L2659" s="89" t="s">
        <v>86</v>
      </c>
    </row>
    <row r="2660" spans="2:12" ht="15" thickBot="1">
      <c r="B2660" s="85" t="s">
        <v>87</v>
      </c>
      <c r="C2660" s="1">
        <v>10.242000000000001</v>
      </c>
      <c r="D2660" s="1">
        <v>2284.0265573130246</v>
      </c>
      <c r="E2660" s="1">
        <v>23.393000000000001</v>
      </c>
      <c r="F2660" s="1">
        <v>9.5429999999999993</v>
      </c>
      <c r="G2660" s="1">
        <v>1999.7904222990674</v>
      </c>
      <c r="H2660" s="1">
        <v>19.084</v>
      </c>
      <c r="I2660" s="1">
        <v>9.4390000000000001</v>
      </c>
      <c r="J2660" s="1">
        <v>2108.8038987180848</v>
      </c>
      <c r="K2660" s="1">
        <v>19.905000000000001</v>
      </c>
      <c r="L2660" s="92" t="s">
        <v>88</v>
      </c>
    </row>
    <row r="2661" spans="2:12" ht="16.5" thickBot="1">
      <c r="B2661" s="86" t="s">
        <v>383</v>
      </c>
      <c r="C2661" s="90">
        <f>SUM(C2639:C2660)</f>
        <v>37.590417244931757</v>
      </c>
      <c r="D2661" s="90">
        <f t="shared" ref="D2661" si="255">E2661/C2661*1000</f>
        <v>1630.926265256353</v>
      </c>
      <c r="E2661" s="90">
        <f>SUM(E2639:E2660)</f>
        <v>61.307198806704555</v>
      </c>
      <c r="F2661" s="90">
        <f>SUM(F2639:F2660)</f>
        <v>36.438579999999995</v>
      </c>
      <c r="G2661" s="90">
        <f t="shared" ref="G2661" si="256">H2661/F2661*1000</f>
        <v>1640.2956152517472</v>
      </c>
      <c r="H2661" s="90">
        <f>SUM(H2639:H2660)</f>
        <v>59.770043000000001</v>
      </c>
      <c r="I2661" s="90">
        <f>SUM(I2639:I2660)</f>
        <v>37.275999999999996</v>
      </c>
      <c r="J2661" s="90">
        <f t="shared" ref="J2661" si="257">K2661/I2661*1000</f>
        <v>1600.8691919733878</v>
      </c>
      <c r="K2661" s="90">
        <f>SUM(K2639:K2660)</f>
        <v>59.674000000000007</v>
      </c>
      <c r="L2661" s="86" t="s">
        <v>385</v>
      </c>
    </row>
    <row r="2662" spans="2:12" ht="16.5" thickBot="1">
      <c r="B2662" s="86" t="s">
        <v>384</v>
      </c>
      <c r="C2662" s="90">
        <v>3738.0709999999999</v>
      </c>
      <c r="D2662" s="90">
        <f>E2662/C2662*1000</f>
        <v>1829.4663209981834</v>
      </c>
      <c r="E2662" s="90">
        <v>6838.6750000000002</v>
      </c>
      <c r="F2662" s="90">
        <v>3564.3789999999999</v>
      </c>
      <c r="G2662" s="90">
        <f>H2662/F2662*1000</f>
        <v>1795.2894459315353</v>
      </c>
      <c r="H2662" s="90">
        <v>6399.0919999999996</v>
      </c>
      <c r="I2662" s="90">
        <v>3528.473</v>
      </c>
      <c r="J2662" s="90">
        <f t="shared" ref="J2662" si="258">K2662/I2662*1000</f>
        <v>1842.6231403782883</v>
      </c>
      <c r="K2662" s="90">
        <v>6501.6459999999997</v>
      </c>
      <c r="L2662" s="86" t="s">
        <v>382</v>
      </c>
    </row>
    <row r="2667" spans="2:12">
      <c r="B2667" s="59" t="s">
        <v>304</v>
      </c>
      <c r="L2667" s="59" t="s">
        <v>305</v>
      </c>
    </row>
    <row r="2668" spans="2:12">
      <c r="B2668" s="59" t="s">
        <v>330</v>
      </c>
      <c r="L2668" s="59" t="s">
        <v>331</v>
      </c>
    </row>
    <row r="2669" spans="2:12" ht="15" thickBot="1">
      <c r="B2669" s="59" t="s">
        <v>133</v>
      </c>
      <c r="L2669" s="59" t="s">
        <v>134</v>
      </c>
    </row>
    <row r="2670" spans="2:12" ht="15" thickBot="1">
      <c r="B2670" s="120" t="s">
        <v>43</v>
      </c>
      <c r="C2670" s="105">
        <v>2015</v>
      </c>
      <c r="D2670" s="106"/>
      <c r="E2670" s="107"/>
      <c r="F2670" s="105">
        <v>2016</v>
      </c>
      <c r="G2670" s="106"/>
      <c r="H2670" s="107"/>
      <c r="I2670" s="105">
        <v>2017</v>
      </c>
      <c r="J2670" s="106"/>
      <c r="K2670" s="107"/>
      <c r="L2670" s="108" t="s">
        <v>44</v>
      </c>
    </row>
    <row r="2671" spans="2:12">
      <c r="B2671" s="121"/>
      <c r="C2671" s="79" t="s">
        <v>8</v>
      </c>
      <c r="D2671" s="79" t="s">
        <v>9</v>
      </c>
      <c r="E2671" s="79" t="s">
        <v>10</v>
      </c>
      <c r="F2671" s="79" t="s">
        <v>8</v>
      </c>
      <c r="G2671" s="79" t="s">
        <v>9</v>
      </c>
      <c r="H2671" s="80" t="s">
        <v>10</v>
      </c>
      <c r="I2671" s="79" t="s">
        <v>8</v>
      </c>
      <c r="J2671" s="79" t="s">
        <v>9</v>
      </c>
      <c r="K2671" s="80" t="s">
        <v>10</v>
      </c>
      <c r="L2671" s="109"/>
    </row>
    <row r="2672" spans="2:12" ht="15" thickBot="1">
      <c r="B2672" s="122"/>
      <c r="C2672" s="93" t="s">
        <v>11</v>
      </c>
      <c r="D2672" s="94" t="s">
        <v>12</v>
      </c>
      <c r="E2672" s="95" t="s">
        <v>13</v>
      </c>
      <c r="F2672" s="93" t="s">
        <v>11</v>
      </c>
      <c r="G2672" s="94" t="s">
        <v>12</v>
      </c>
      <c r="H2672" s="95" t="s">
        <v>13</v>
      </c>
      <c r="I2672" s="93" t="s">
        <v>11</v>
      </c>
      <c r="J2672" s="94" t="s">
        <v>12</v>
      </c>
      <c r="K2672" s="95" t="s">
        <v>13</v>
      </c>
      <c r="L2672" s="110"/>
    </row>
    <row r="2673" spans="2:12">
      <c r="B2673" s="83" t="s">
        <v>45</v>
      </c>
      <c r="C2673" s="1"/>
      <c r="D2673" s="1"/>
      <c r="E2673" s="1"/>
      <c r="F2673" s="1"/>
      <c r="G2673" s="1"/>
      <c r="H2673" s="1"/>
      <c r="I2673" s="1"/>
      <c r="J2673" s="1"/>
      <c r="K2673" s="1"/>
      <c r="L2673" s="87" t="s">
        <v>46</v>
      </c>
    </row>
    <row r="2674" spans="2:12">
      <c r="B2674" s="84" t="s">
        <v>47</v>
      </c>
      <c r="C2674" s="1"/>
      <c r="D2674" s="1"/>
      <c r="E2674" s="1"/>
      <c r="F2674" s="1"/>
      <c r="G2674" s="1"/>
      <c r="H2674" s="1"/>
      <c r="I2674" s="1"/>
      <c r="J2674" s="1"/>
      <c r="K2674" s="1"/>
      <c r="L2674" s="88" t="s">
        <v>48</v>
      </c>
    </row>
    <row r="2675" spans="2:12">
      <c r="B2675" s="84" t="s">
        <v>49</v>
      </c>
      <c r="C2675" s="1"/>
      <c r="D2675" s="1"/>
      <c r="E2675" s="1"/>
      <c r="F2675" s="1"/>
      <c r="G2675" s="1"/>
      <c r="H2675" s="1"/>
      <c r="I2675" s="1"/>
      <c r="J2675" s="1"/>
      <c r="K2675" s="1"/>
      <c r="L2675" s="88" t="s">
        <v>50</v>
      </c>
    </row>
    <row r="2676" spans="2:12">
      <c r="B2676" s="84" t="s">
        <v>51</v>
      </c>
      <c r="C2676" s="1">
        <v>16.594000000000001</v>
      </c>
      <c r="D2676" s="1">
        <v>823.2493672411714</v>
      </c>
      <c r="E2676" s="1">
        <v>13.661</v>
      </c>
      <c r="F2676" s="1">
        <v>16.696999999999999</v>
      </c>
      <c r="G2676" s="1">
        <v>825.35784871533804</v>
      </c>
      <c r="H2676" s="1">
        <v>13.780999999999999</v>
      </c>
      <c r="I2676" s="1">
        <v>13.336</v>
      </c>
      <c r="J2676" s="1">
        <f t="shared" ref="J2676:J2696" si="259">K2676/I2676*1000</f>
        <v>792.14157168566294</v>
      </c>
      <c r="K2676" s="1">
        <v>10.564</v>
      </c>
      <c r="L2676" s="88" t="s">
        <v>52</v>
      </c>
    </row>
    <row r="2677" spans="2:12">
      <c r="B2677" s="84" t="s">
        <v>53</v>
      </c>
      <c r="C2677" s="1"/>
      <c r="D2677" s="1"/>
      <c r="E2677" s="1"/>
      <c r="F2677" s="1"/>
      <c r="G2677" s="1"/>
      <c r="H2677" s="1"/>
      <c r="I2677" s="1"/>
      <c r="J2677" s="1"/>
      <c r="K2677" s="1"/>
      <c r="L2677" s="88" t="s">
        <v>54</v>
      </c>
    </row>
    <row r="2678" spans="2:12">
      <c r="B2678" s="84" t="s">
        <v>55</v>
      </c>
      <c r="C2678" s="1">
        <v>9.15</v>
      </c>
      <c r="D2678" s="1">
        <v>286.99453551912569</v>
      </c>
      <c r="E2678" s="1">
        <v>2.6260000000000003</v>
      </c>
      <c r="F2678" s="1">
        <v>9.4510000000000005</v>
      </c>
      <c r="G2678" s="1">
        <v>288.75251296159138</v>
      </c>
      <c r="H2678" s="1">
        <v>2.7290000000000001</v>
      </c>
      <c r="I2678" s="1">
        <v>9.5</v>
      </c>
      <c r="J2678" s="1">
        <f t="shared" si="259"/>
        <v>275.57894736842104</v>
      </c>
      <c r="K2678" s="1">
        <v>2.6179999999999999</v>
      </c>
      <c r="L2678" s="88" t="s">
        <v>56</v>
      </c>
    </row>
    <row r="2679" spans="2:12">
      <c r="B2679" s="84" t="s">
        <v>57</v>
      </c>
      <c r="C2679" s="1"/>
      <c r="D2679" s="1"/>
      <c r="E2679" s="1"/>
      <c r="F2679" s="1"/>
      <c r="G2679" s="1"/>
      <c r="H2679" s="1"/>
      <c r="I2679" s="1"/>
      <c r="J2679" s="1"/>
      <c r="K2679" s="1"/>
      <c r="L2679" s="88" t="s">
        <v>58</v>
      </c>
    </row>
    <row r="2680" spans="2:12">
      <c r="B2680" s="84" t="s">
        <v>59</v>
      </c>
      <c r="C2680" s="1"/>
      <c r="D2680" s="1"/>
      <c r="E2680" s="1"/>
      <c r="F2680" s="1"/>
      <c r="G2680" s="1"/>
      <c r="H2680" s="1"/>
      <c r="I2680" s="1"/>
      <c r="J2680" s="1"/>
      <c r="K2680" s="1"/>
      <c r="L2680" s="88" t="s">
        <v>60</v>
      </c>
    </row>
    <row r="2681" spans="2:12">
      <c r="B2681" s="84" t="s">
        <v>61</v>
      </c>
      <c r="C2681" s="1"/>
      <c r="D2681" s="1"/>
      <c r="E2681" s="1"/>
      <c r="F2681" s="1"/>
      <c r="G2681" s="1"/>
      <c r="H2681" s="1"/>
      <c r="I2681" s="1"/>
      <c r="J2681" s="1"/>
      <c r="K2681" s="1"/>
      <c r="L2681" s="88" t="s">
        <v>62</v>
      </c>
    </row>
    <row r="2682" spans="2:12">
      <c r="B2682" s="84" t="s">
        <v>63</v>
      </c>
      <c r="C2682" s="1">
        <v>34.131999999999998</v>
      </c>
      <c r="D2682" s="1">
        <v>1030.0890659791398</v>
      </c>
      <c r="E2682" s="1">
        <v>35.158999999999999</v>
      </c>
      <c r="F2682" s="1">
        <v>87.171999999999997</v>
      </c>
      <c r="G2682" s="1">
        <v>867.34272472812381</v>
      </c>
      <c r="H2682" s="1">
        <v>75.608000000000004</v>
      </c>
      <c r="I2682" s="1">
        <v>77.906999999999996</v>
      </c>
      <c r="J2682" s="1">
        <f t="shared" si="259"/>
        <v>599.81773139769211</v>
      </c>
      <c r="K2682" s="1">
        <v>46.73</v>
      </c>
      <c r="L2682" s="88" t="s">
        <v>64</v>
      </c>
    </row>
    <row r="2683" spans="2:12">
      <c r="B2683" s="84" t="s">
        <v>65</v>
      </c>
      <c r="C2683" s="1"/>
      <c r="D2683" s="1"/>
      <c r="E2683" s="1"/>
      <c r="F2683" s="1"/>
      <c r="G2683" s="1"/>
      <c r="H2683" s="1"/>
      <c r="I2683" s="1"/>
      <c r="J2683" s="1"/>
      <c r="K2683" s="1"/>
      <c r="L2683" s="88" t="s">
        <v>66</v>
      </c>
    </row>
    <row r="2684" spans="2:12">
      <c r="B2684" s="84" t="s">
        <v>67</v>
      </c>
      <c r="C2684" s="1"/>
      <c r="D2684" s="1"/>
      <c r="E2684" s="1"/>
      <c r="F2684" s="1"/>
      <c r="G2684" s="1"/>
      <c r="H2684" s="1"/>
      <c r="I2684" s="1"/>
      <c r="J2684" s="1"/>
      <c r="K2684" s="1"/>
      <c r="L2684" s="88" t="s">
        <v>68</v>
      </c>
    </row>
    <row r="2685" spans="2:12">
      <c r="B2685" s="84" t="s">
        <v>69</v>
      </c>
      <c r="C2685" s="1"/>
      <c r="D2685" s="1"/>
      <c r="E2685" s="1"/>
      <c r="F2685" s="1"/>
      <c r="G2685" s="1"/>
      <c r="H2685" s="1"/>
      <c r="I2685" s="1"/>
      <c r="J2685" s="1"/>
      <c r="K2685" s="1"/>
      <c r="L2685" s="88" t="s">
        <v>70</v>
      </c>
    </row>
    <row r="2686" spans="2:12">
      <c r="B2686" s="84" t="s">
        <v>71</v>
      </c>
      <c r="C2686" s="1">
        <v>0.54699999999999993</v>
      </c>
      <c r="D2686" s="1">
        <v>5027.4223034734923</v>
      </c>
      <c r="E2686" s="1">
        <v>2.75</v>
      </c>
      <c r="F2686" s="1">
        <v>0.55400000000000005</v>
      </c>
      <c r="G2686" s="1">
        <v>5048.7364620938615</v>
      </c>
      <c r="H2686" s="1">
        <v>2.7969999999999997</v>
      </c>
      <c r="I2686" s="1">
        <v>0.26600000000000001</v>
      </c>
      <c r="J2686" s="1">
        <f t="shared" si="259"/>
        <v>755.63909774436092</v>
      </c>
      <c r="K2686" s="1">
        <v>0.20100000000000001</v>
      </c>
      <c r="L2686" s="88" t="s">
        <v>72</v>
      </c>
    </row>
    <row r="2687" spans="2:12">
      <c r="B2687" s="84" t="s">
        <v>73</v>
      </c>
      <c r="C2687" s="1">
        <v>8.9999999999999993E-3</v>
      </c>
      <c r="D2687" s="1">
        <v>9888.8888888888887</v>
      </c>
      <c r="E2687" s="1">
        <v>8.8999999999999996E-2</v>
      </c>
      <c r="F2687" s="1">
        <v>8.9999999999999993E-3</v>
      </c>
      <c r="G2687" s="1">
        <v>9888.8888888888887</v>
      </c>
      <c r="H2687" s="1">
        <v>8.8999999999999996E-2</v>
      </c>
      <c r="I2687" s="1">
        <v>8.9999999999999993E-3</v>
      </c>
      <c r="J2687" s="1">
        <f t="shared" si="259"/>
        <v>9888.8888888888887</v>
      </c>
      <c r="K2687" s="1">
        <v>8.8999999999999996E-2</v>
      </c>
      <c r="L2687" s="88" t="s">
        <v>74</v>
      </c>
    </row>
    <row r="2688" spans="2:12">
      <c r="B2688" s="84" t="s">
        <v>75</v>
      </c>
      <c r="C2688" s="1">
        <v>3.3000000000000002E-2</v>
      </c>
      <c r="D2688" s="1">
        <v>10424.242424242422</v>
      </c>
      <c r="E2688" s="1">
        <v>0.34399999999999997</v>
      </c>
      <c r="F2688" s="1">
        <v>3.3000000000000002E-2</v>
      </c>
      <c r="G2688" s="1">
        <v>10666.666666666666</v>
      </c>
      <c r="H2688" s="1">
        <v>0.35199999999999998</v>
      </c>
      <c r="I2688" s="1"/>
      <c r="J2688" s="1"/>
      <c r="K2688" s="1"/>
      <c r="L2688" s="88" t="s">
        <v>76</v>
      </c>
    </row>
    <row r="2689" spans="2:12">
      <c r="B2689" s="84" t="s">
        <v>77</v>
      </c>
      <c r="C2689" s="1">
        <v>0.47</v>
      </c>
      <c r="D2689" s="1">
        <v>1408.5106382978722</v>
      </c>
      <c r="E2689" s="1">
        <v>0.66199999999999992</v>
      </c>
      <c r="F2689" s="1">
        <v>0.48199999999999998</v>
      </c>
      <c r="G2689" s="1">
        <v>1421.1618257261409</v>
      </c>
      <c r="H2689" s="1">
        <v>0.68499999999999994</v>
      </c>
      <c r="I2689" s="1">
        <v>4.9000000000000002E-2</v>
      </c>
      <c r="J2689" s="1">
        <f t="shared" si="259"/>
        <v>1836.7346938775509</v>
      </c>
      <c r="K2689" s="1">
        <v>0.09</v>
      </c>
      <c r="L2689" s="88" t="s">
        <v>78</v>
      </c>
    </row>
    <row r="2690" spans="2:12">
      <c r="B2690" s="84" t="s">
        <v>79</v>
      </c>
      <c r="C2690" s="1"/>
      <c r="D2690" s="1"/>
      <c r="E2690" s="1"/>
      <c r="F2690" s="1"/>
      <c r="G2690" s="1"/>
      <c r="H2690" s="1"/>
      <c r="I2690" s="1"/>
      <c r="J2690" s="1"/>
      <c r="K2690" s="1"/>
      <c r="L2690" s="88" t="s">
        <v>80</v>
      </c>
    </row>
    <row r="2691" spans="2:12">
      <c r="B2691" s="84" t="s">
        <v>81</v>
      </c>
      <c r="C2691" s="1">
        <v>30.364999999999998</v>
      </c>
      <c r="D2691" s="1">
        <v>870.0477523464516</v>
      </c>
      <c r="E2691" s="1">
        <v>26.419</v>
      </c>
      <c r="F2691" s="1">
        <v>30.558</v>
      </c>
      <c r="G2691" s="1">
        <v>871.09758492047911</v>
      </c>
      <c r="H2691" s="1">
        <v>26.619</v>
      </c>
      <c r="I2691" s="1">
        <v>30.352</v>
      </c>
      <c r="J2691" s="1">
        <f t="shared" si="259"/>
        <v>885.67474960463903</v>
      </c>
      <c r="K2691" s="1">
        <v>26.882000000000001</v>
      </c>
      <c r="L2691" s="88" t="s">
        <v>82</v>
      </c>
    </row>
    <row r="2692" spans="2:12">
      <c r="B2692" s="84" t="s">
        <v>83</v>
      </c>
      <c r="C2692" s="1">
        <v>26.176000000000002</v>
      </c>
      <c r="D2692" s="1">
        <v>4750.7258557457217</v>
      </c>
      <c r="E2692" s="1">
        <v>124.355</v>
      </c>
      <c r="F2692" s="1">
        <v>26.276</v>
      </c>
      <c r="G2692" s="1">
        <v>4679.8599482417412</v>
      </c>
      <c r="H2692" s="1">
        <v>122.968</v>
      </c>
      <c r="I2692" s="1">
        <v>26.248000000000001</v>
      </c>
      <c r="J2692" s="1">
        <f t="shared" si="259"/>
        <v>4426.6229807985364</v>
      </c>
      <c r="K2692" s="1">
        <v>116.19</v>
      </c>
      <c r="L2692" s="88" t="s">
        <v>84</v>
      </c>
    </row>
    <row r="2693" spans="2:12" ht="15" thickBot="1">
      <c r="B2693" s="84" t="s">
        <v>85</v>
      </c>
      <c r="C2693" s="1"/>
      <c r="D2693" s="1"/>
      <c r="E2693" s="1"/>
      <c r="F2693" s="1"/>
      <c r="G2693" s="1"/>
      <c r="H2693" s="1"/>
      <c r="I2693" s="1"/>
      <c r="J2693" s="1"/>
      <c r="K2693" s="1"/>
      <c r="L2693" s="89" t="s">
        <v>86</v>
      </c>
    </row>
    <row r="2694" spans="2:12" ht="15" thickBot="1">
      <c r="B2694" s="85" t="s">
        <v>87</v>
      </c>
      <c r="C2694" s="1"/>
      <c r="D2694" s="1"/>
      <c r="E2694" s="1"/>
      <c r="F2694" s="1"/>
      <c r="G2694" s="1"/>
      <c r="H2694" s="1"/>
      <c r="I2694" s="1"/>
      <c r="J2694" s="1"/>
      <c r="K2694" s="1"/>
      <c r="L2694" s="92" t="s">
        <v>88</v>
      </c>
    </row>
    <row r="2695" spans="2:12" ht="16.5" thickBot="1">
      <c r="B2695" s="86" t="s">
        <v>383</v>
      </c>
      <c r="C2695" s="90">
        <f>SUM(C2673:C2694)</f>
        <v>117.476</v>
      </c>
      <c r="D2695" s="90">
        <f t="shared" ref="D2695" si="260">E2695/C2695*1000</f>
        <v>1754.1029657121453</v>
      </c>
      <c r="E2695" s="90">
        <f>SUM(E2673:E2694)</f>
        <v>206.065</v>
      </c>
      <c r="F2695" s="90">
        <f>SUM(F2673:F2694)</f>
        <v>171.232</v>
      </c>
      <c r="G2695" s="90">
        <f t="shared" ref="G2695" si="261">H2695/F2695*1000</f>
        <v>1434.4748645113061</v>
      </c>
      <c r="H2695" s="90">
        <f>SUM(H2673:H2694)</f>
        <v>245.62799999999999</v>
      </c>
      <c r="I2695" s="90">
        <f>SUM(I2673:I2694)</f>
        <v>157.667</v>
      </c>
      <c r="J2695" s="90">
        <f t="shared" si="259"/>
        <v>1289.8323682190946</v>
      </c>
      <c r="K2695" s="90">
        <f>SUM(K2673:K2694)</f>
        <v>203.364</v>
      </c>
      <c r="L2695" s="86" t="s">
        <v>385</v>
      </c>
    </row>
    <row r="2696" spans="2:12" ht="16.5" thickBot="1">
      <c r="B2696" s="86" t="s">
        <v>384</v>
      </c>
      <c r="C2696" s="90">
        <v>2105.7139999999999</v>
      </c>
      <c r="D2696" s="90">
        <f>E2696/C2696*1000</f>
        <v>755.27635756802681</v>
      </c>
      <c r="E2696" s="90">
        <v>1590.396</v>
      </c>
      <c r="F2696" s="90">
        <v>2306.6419999999998</v>
      </c>
      <c r="G2696" s="90">
        <f>H2696/F2696*1000</f>
        <v>742.46588764099511</v>
      </c>
      <c r="H2696" s="90">
        <v>1712.6030000000001</v>
      </c>
      <c r="I2696" s="90">
        <v>2218.8609999999999</v>
      </c>
      <c r="J2696" s="90">
        <f t="shared" si="259"/>
        <v>760.48071510563307</v>
      </c>
      <c r="K2696" s="90">
        <v>1687.4010000000001</v>
      </c>
      <c r="L2696" s="86" t="s">
        <v>382</v>
      </c>
    </row>
    <row r="2697" spans="2:12">
      <c r="B2697" s="19"/>
      <c r="C2697" s="18"/>
      <c r="D2697" s="18"/>
      <c r="E2697" s="18"/>
      <c r="F2697" s="23"/>
      <c r="G2697" s="18"/>
      <c r="H2697" s="18"/>
      <c r="I2697" s="18"/>
      <c r="J2697" s="18"/>
      <c r="K2697" s="18"/>
      <c r="L2697" s="18"/>
    </row>
    <row r="2698" spans="2:12">
      <c r="B2698" s="19"/>
      <c r="C2698" s="18"/>
      <c r="D2698" s="18"/>
      <c r="E2698" s="18"/>
      <c r="F2698" s="23"/>
      <c r="G2698" s="18"/>
      <c r="H2698" s="18"/>
      <c r="I2698" s="18"/>
      <c r="J2698" s="18"/>
      <c r="K2698" s="18"/>
      <c r="L2698" s="18"/>
    </row>
    <row r="2699" spans="2:12">
      <c r="B2699" s="19"/>
      <c r="C2699" s="18"/>
      <c r="D2699" s="18"/>
      <c r="E2699" s="18"/>
      <c r="F2699" s="23"/>
      <c r="G2699" s="18"/>
      <c r="H2699" s="18"/>
      <c r="I2699" s="18"/>
      <c r="J2699" s="18"/>
      <c r="K2699" s="18"/>
      <c r="L2699" s="18"/>
    </row>
    <row r="2700" spans="2:12">
      <c r="B2700" s="59" t="s">
        <v>431</v>
      </c>
      <c r="L2700" s="59" t="s">
        <v>440</v>
      </c>
    </row>
    <row r="2701" spans="2:12">
      <c r="B2701" s="59" t="s">
        <v>412</v>
      </c>
      <c r="L2701" s="59" t="s">
        <v>411</v>
      </c>
    </row>
    <row r="2702" spans="2:12" ht="15" thickBot="1">
      <c r="B2702" s="59" t="s">
        <v>133</v>
      </c>
      <c r="L2702" s="59" t="s">
        <v>134</v>
      </c>
    </row>
    <row r="2703" spans="2:12" ht="15" thickBot="1">
      <c r="B2703" s="120" t="s">
        <v>43</v>
      </c>
      <c r="C2703" s="105">
        <v>2015</v>
      </c>
      <c r="D2703" s="106"/>
      <c r="E2703" s="107"/>
      <c r="F2703" s="105">
        <v>2016</v>
      </c>
      <c r="G2703" s="106"/>
      <c r="H2703" s="107"/>
      <c r="I2703" s="105">
        <v>2017</v>
      </c>
      <c r="J2703" s="106"/>
      <c r="K2703" s="107"/>
      <c r="L2703" s="108" t="s">
        <v>44</v>
      </c>
    </row>
    <row r="2704" spans="2:12">
      <c r="B2704" s="121"/>
      <c r="C2704" s="79" t="s">
        <v>8</v>
      </c>
      <c r="D2704" s="79" t="s">
        <v>9</v>
      </c>
      <c r="E2704" s="79" t="s">
        <v>10</v>
      </c>
      <c r="F2704" s="79" t="s">
        <v>8</v>
      </c>
      <c r="G2704" s="79" t="s">
        <v>9</v>
      </c>
      <c r="H2704" s="80" t="s">
        <v>10</v>
      </c>
      <c r="I2704" s="79" t="s">
        <v>8</v>
      </c>
      <c r="J2704" s="79" t="s">
        <v>9</v>
      </c>
      <c r="K2704" s="80" t="s">
        <v>10</v>
      </c>
      <c r="L2704" s="109"/>
    </row>
    <row r="2705" spans="2:12" ht="15" thickBot="1">
      <c r="B2705" s="122"/>
      <c r="C2705" s="93" t="s">
        <v>11</v>
      </c>
      <c r="D2705" s="94" t="s">
        <v>12</v>
      </c>
      <c r="E2705" s="95" t="s">
        <v>13</v>
      </c>
      <c r="F2705" s="93" t="s">
        <v>11</v>
      </c>
      <c r="G2705" s="94" t="s">
        <v>12</v>
      </c>
      <c r="H2705" s="95" t="s">
        <v>13</v>
      </c>
      <c r="I2705" s="93" t="s">
        <v>11</v>
      </c>
      <c r="J2705" s="94" t="s">
        <v>12</v>
      </c>
      <c r="K2705" s="95" t="s">
        <v>13</v>
      </c>
      <c r="L2705" s="110"/>
    </row>
    <row r="2706" spans="2:12">
      <c r="B2706" s="83" t="s">
        <v>45</v>
      </c>
      <c r="C2706" s="1"/>
      <c r="D2706" s="1"/>
      <c r="E2706" s="1"/>
      <c r="F2706" s="1"/>
      <c r="G2706" s="1"/>
      <c r="H2706" s="1"/>
      <c r="I2706" s="1"/>
      <c r="J2706" s="1"/>
      <c r="K2706" s="1"/>
      <c r="L2706" s="87" t="s">
        <v>46</v>
      </c>
    </row>
    <row r="2707" spans="2:12">
      <c r="B2707" s="84" t="s">
        <v>47</v>
      </c>
      <c r="C2707" s="1"/>
      <c r="D2707" s="1"/>
      <c r="E2707" s="1"/>
      <c r="F2707" s="1"/>
      <c r="G2707" s="1"/>
      <c r="H2707" s="1"/>
      <c r="I2707" s="1"/>
      <c r="J2707" s="1"/>
      <c r="K2707" s="1"/>
      <c r="L2707" s="88" t="s">
        <v>48</v>
      </c>
    </row>
    <row r="2708" spans="2:12">
      <c r="B2708" s="84" t="s">
        <v>49</v>
      </c>
      <c r="C2708" s="1"/>
      <c r="D2708" s="1"/>
      <c r="E2708" s="1"/>
      <c r="F2708" s="1"/>
      <c r="G2708" s="1"/>
      <c r="H2708" s="1"/>
      <c r="I2708" s="1"/>
      <c r="J2708" s="1"/>
      <c r="K2708" s="1"/>
      <c r="L2708" s="88" t="s">
        <v>50</v>
      </c>
    </row>
    <row r="2709" spans="2:12">
      <c r="B2709" s="84" t="s">
        <v>51</v>
      </c>
      <c r="C2709" s="1"/>
      <c r="D2709" s="1"/>
      <c r="E2709" s="1"/>
      <c r="F2709" s="1"/>
      <c r="G2709" s="1"/>
      <c r="H2709" s="1"/>
      <c r="I2709" s="1"/>
      <c r="J2709" s="1"/>
      <c r="K2709" s="1"/>
      <c r="L2709" s="88" t="s">
        <v>52</v>
      </c>
    </row>
    <row r="2710" spans="2:12">
      <c r="B2710" s="84" t="s">
        <v>53</v>
      </c>
      <c r="C2710" s="1"/>
      <c r="D2710" s="1"/>
      <c r="E2710" s="1"/>
      <c r="F2710" s="1"/>
      <c r="G2710" s="1"/>
      <c r="H2710" s="1"/>
      <c r="I2710" s="1"/>
      <c r="J2710" s="1"/>
      <c r="K2710" s="1"/>
      <c r="L2710" s="88" t="s">
        <v>54</v>
      </c>
    </row>
    <row r="2711" spans="2:12">
      <c r="B2711" s="84" t="s">
        <v>55</v>
      </c>
      <c r="C2711" s="1">
        <v>1.0649999999999999</v>
      </c>
      <c r="D2711" s="1">
        <v>164.3192488262911</v>
      </c>
      <c r="E2711" s="1">
        <v>0.17500000000000002</v>
      </c>
      <c r="F2711" s="1">
        <v>1.109</v>
      </c>
      <c r="G2711" s="1">
        <v>160.50495942290354</v>
      </c>
      <c r="H2711" s="1">
        <v>0.17800000000000002</v>
      </c>
      <c r="I2711" s="1">
        <v>1.141</v>
      </c>
      <c r="J2711" s="1">
        <f t="shared" ref="J2711:J2729" si="262">K2711/I2711*1000</f>
        <v>157.75635407537249</v>
      </c>
      <c r="K2711" s="1">
        <v>0.18</v>
      </c>
      <c r="L2711" s="88" t="s">
        <v>56</v>
      </c>
    </row>
    <row r="2712" spans="2:12">
      <c r="B2712" s="84" t="s">
        <v>57</v>
      </c>
      <c r="C2712" s="1"/>
      <c r="D2712" s="1"/>
      <c r="E2712" s="1"/>
      <c r="F2712" s="1"/>
      <c r="G2712" s="1"/>
      <c r="H2712" s="1"/>
      <c r="I2712" s="1"/>
      <c r="J2712" s="1"/>
      <c r="K2712" s="1"/>
      <c r="L2712" s="88" t="s">
        <v>58</v>
      </c>
    </row>
    <row r="2713" spans="2:12">
      <c r="B2713" s="84" t="s">
        <v>59</v>
      </c>
      <c r="C2713" s="1"/>
      <c r="D2713" s="1"/>
      <c r="E2713" s="1"/>
      <c r="F2713" s="1"/>
      <c r="G2713" s="1"/>
      <c r="H2713" s="1"/>
      <c r="I2713" s="1"/>
      <c r="J2713" s="1"/>
      <c r="K2713" s="1"/>
      <c r="L2713" s="88" t="s">
        <v>60</v>
      </c>
    </row>
    <row r="2714" spans="2:12">
      <c r="B2714" s="84" t="s">
        <v>61</v>
      </c>
      <c r="C2714" s="1"/>
      <c r="D2714" s="1"/>
      <c r="E2714" s="1"/>
      <c r="F2714" s="1"/>
      <c r="G2714" s="1"/>
      <c r="H2714" s="1"/>
      <c r="I2714" s="1"/>
      <c r="J2714" s="1"/>
      <c r="K2714" s="1"/>
      <c r="L2714" s="88" t="s">
        <v>62</v>
      </c>
    </row>
    <row r="2715" spans="2:12">
      <c r="B2715" s="84" t="s">
        <v>63</v>
      </c>
      <c r="C2715" s="1"/>
      <c r="D2715" s="1"/>
      <c r="E2715" s="1"/>
      <c r="F2715" s="1"/>
      <c r="G2715" s="1"/>
      <c r="H2715" s="1"/>
      <c r="I2715" s="1"/>
      <c r="J2715" s="1"/>
      <c r="K2715" s="1"/>
      <c r="L2715" s="88" t="s">
        <v>64</v>
      </c>
    </row>
    <row r="2716" spans="2:12">
      <c r="B2716" s="84" t="s">
        <v>65</v>
      </c>
      <c r="C2716" s="1"/>
      <c r="D2716" s="1"/>
      <c r="E2716" s="1"/>
      <c r="F2716" s="1"/>
      <c r="G2716" s="1"/>
      <c r="H2716" s="1"/>
      <c r="I2716" s="1"/>
      <c r="J2716" s="1"/>
      <c r="K2716" s="1"/>
      <c r="L2716" s="88" t="s">
        <v>66</v>
      </c>
    </row>
    <row r="2717" spans="2:12">
      <c r="B2717" s="84" t="s">
        <v>67</v>
      </c>
      <c r="C2717" s="1"/>
      <c r="D2717" s="1"/>
      <c r="E2717" s="1"/>
      <c r="F2717" s="1"/>
      <c r="G2717" s="1"/>
      <c r="H2717" s="1"/>
      <c r="I2717" s="1"/>
      <c r="J2717" s="1"/>
      <c r="K2717" s="1"/>
      <c r="L2717" s="88" t="s">
        <v>68</v>
      </c>
    </row>
    <row r="2718" spans="2:12">
      <c r="B2718" s="84" t="s">
        <v>69</v>
      </c>
      <c r="C2718" s="1"/>
      <c r="D2718" s="1"/>
      <c r="E2718" s="1"/>
      <c r="F2718" s="1"/>
      <c r="G2718" s="1"/>
      <c r="H2718" s="1"/>
      <c r="I2718" s="1"/>
      <c r="J2718" s="1"/>
      <c r="K2718" s="1"/>
      <c r="L2718" s="88" t="s">
        <v>70</v>
      </c>
    </row>
    <row r="2719" spans="2:12">
      <c r="B2719" s="84" t="s">
        <v>71</v>
      </c>
      <c r="C2719" s="1"/>
      <c r="D2719" s="1"/>
      <c r="E2719" s="1"/>
      <c r="F2719" s="1"/>
      <c r="G2719" s="1"/>
      <c r="H2719" s="1"/>
      <c r="I2719" s="1"/>
      <c r="J2719" s="1"/>
      <c r="K2719" s="1"/>
      <c r="L2719" s="88" t="s">
        <v>72</v>
      </c>
    </row>
    <row r="2720" spans="2:12">
      <c r="B2720" s="84" t="s">
        <v>73</v>
      </c>
      <c r="C2720" s="1"/>
      <c r="D2720" s="1"/>
      <c r="E2720" s="1"/>
      <c r="F2720" s="1"/>
      <c r="G2720" s="1"/>
      <c r="H2720" s="1"/>
      <c r="I2720" s="1"/>
      <c r="J2720" s="1"/>
      <c r="K2720" s="1"/>
      <c r="L2720" s="88" t="s">
        <v>74</v>
      </c>
    </row>
    <row r="2721" spans="2:12">
      <c r="B2721" s="84" t="s">
        <v>75</v>
      </c>
      <c r="C2721" s="1"/>
      <c r="D2721" s="1"/>
      <c r="E2721" s="1"/>
      <c r="F2721" s="1"/>
      <c r="G2721" s="1"/>
      <c r="H2721" s="1"/>
      <c r="I2721" s="1"/>
      <c r="J2721" s="1"/>
      <c r="K2721" s="1"/>
      <c r="L2721" s="88" t="s">
        <v>76</v>
      </c>
    </row>
    <row r="2722" spans="2:12">
      <c r="B2722" s="84" t="s">
        <v>77</v>
      </c>
      <c r="C2722" s="1"/>
      <c r="D2722" s="1"/>
      <c r="E2722" s="1"/>
      <c r="F2722" s="1"/>
      <c r="G2722" s="1"/>
      <c r="H2722" s="1"/>
      <c r="I2722" s="1"/>
      <c r="J2722" s="1"/>
      <c r="K2722" s="1"/>
      <c r="L2722" s="88" t="s">
        <v>78</v>
      </c>
    </row>
    <row r="2723" spans="2:12">
      <c r="B2723" s="84" t="s">
        <v>79</v>
      </c>
      <c r="C2723" s="1"/>
      <c r="D2723" s="1"/>
      <c r="E2723" s="1"/>
      <c r="F2723" s="1"/>
      <c r="G2723" s="1"/>
      <c r="H2723" s="1"/>
      <c r="I2723" s="1"/>
      <c r="J2723" s="1"/>
      <c r="K2723" s="1"/>
      <c r="L2723" s="88" t="s">
        <v>80</v>
      </c>
    </row>
    <row r="2724" spans="2:12">
      <c r="B2724" s="84" t="s">
        <v>81</v>
      </c>
      <c r="C2724" s="1"/>
      <c r="D2724" s="1"/>
      <c r="E2724" s="1"/>
      <c r="F2724" s="1"/>
      <c r="G2724" s="1"/>
      <c r="H2724" s="1"/>
      <c r="I2724" s="1"/>
      <c r="J2724" s="1"/>
      <c r="K2724" s="1"/>
      <c r="L2724" s="88" t="s">
        <v>82</v>
      </c>
    </row>
    <row r="2725" spans="2:12">
      <c r="B2725" s="84" t="s">
        <v>83</v>
      </c>
      <c r="C2725" s="1"/>
      <c r="D2725" s="1"/>
      <c r="E2725" s="1"/>
      <c r="F2725" s="1"/>
      <c r="G2725" s="1"/>
      <c r="H2725" s="1"/>
      <c r="I2725" s="1"/>
      <c r="J2725" s="1"/>
      <c r="K2725" s="1"/>
      <c r="L2725" s="88" t="s">
        <v>84</v>
      </c>
    </row>
    <row r="2726" spans="2:12" ht="15" thickBot="1">
      <c r="B2726" s="84" t="s">
        <v>85</v>
      </c>
      <c r="C2726" s="1"/>
      <c r="D2726" s="1"/>
      <c r="E2726" s="1"/>
      <c r="F2726" s="1"/>
      <c r="G2726" s="1"/>
      <c r="H2726" s="1"/>
      <c r="I2726" s="1"/>
      <c r="J2726" s="1"/>
      <c r="K2726" s="1"/>
      <c r="L2726" s="89" t="s">
        <v>86</v>
      </c>
    </row>
    <row r="2727" spans="2:12" ht="15" thickBot="1">
      <c r="B2727" s="85" t="s">
        <v>87</v>
      </c>
      <c r="C2727" s="1">
        <v>33.959000000000003</v>
      </c>
      <c r="D2727" s="1">
        <v>567.06616802614917</v>
      </c>
      <c r="E2727" s="1">
        <v>19.257000000000001</v>
      </c>
      <c r="F2727" s="1">
        <v>34.988</v>
      </c>
      <c r="G2727" s="1">
        <v>608.32285354978842</v>
      </c>
      <c r="H2727" s="1">
        <v>21.283999999999999</v>
      </c>
      <c r="I2727" s="1">
        <v>34.085000000000001</v>
      </c>
      <c r="J2727" s="1">
        <f t="shared" si="262"/>
        <v>572.50990171629746</v>
      </c>
      <c r="K2727" s="1">
        <v>19.513999999999999</v>
      </c>
      <c r="L2727" s="92" t="s">
        <v>88</v>
      </c>
    </row>
    <row r="2728" spans="2:12" ht="16.5" thickBot="1">
      <c r="B2728" s="86" t="s">
        <v>383</v>
      </c>
      <c r="C2728" s="90">
        <f>SUM(C2706:C2727)</f>
        <v>35.024000000000001</v>
      </c>
      <c r="D2728" s="90">
        <f t="shared" ref="D2728" si="263">E2728/C2728*1000</f>
        <v>554.81955230698952</v>
      </c>
      <c r="E2728" s="90">
        <f>SUM(E2706:E2727)</f>
        <v>19.432000000000002</v>
      </c>
      <c r="F2728" s="90">
        <f>SUM(F2706:F2727)</f>
        <v>36.097000000000001</v>
      </c>
      <c r="G2728" s="90">
        <f t="shared" ref="G2728" si="264">H2728/F2728*1000</f>
        <v>594.56464526137904</v>
      </c>
      <c r="H2728" s="90">
        <f>SUM(H2706:H2727)</f>
        <v>21.462</v>
      </c>
      <c r="I2728" s="90">
        <f>SUM(I2706:I2727)</f>
        <v>35.225999999999999</v>
      </c>
      <c r="J2728" s="90">
        <f t="shared" si="262"/>
        <v>559.0756827343439</v>
      </c>
      <c r="K2728" s="90">
        <f>SUM(K2706:K2727)</f>
        <v>19.693999999999999</v>
      </c>
      <c r="L2728" s="86" t="s">
        <v>385</v>
      </c>
    </row>
    <row r="2729" spans="2:12" ht="16.5" thickBot="1">
      <c r="B2729" s="86" t="s">
        <v>384</v>
      </c>
      <c r="C2729" s="90">
        <v>25795.05</v>
      </c>
      <c r="D2729" s="90">
        <f>E2729/C2729*1000</f>
        <v>754.97380311338804</v>
      </c>
      <c r="E2729" s="90">
        <v>19474.587</v>
      </c>
      <c r="F2729" s="90">
        <v>25544.451000000001</v>
      </c>
      <c r="G2729" s="90">
        <f>H2729/F2729*1000</f>
        <v>778.75374968912024</v>
      </c>
      <c r="H2729" s="90">
        <v>19892.837</v>
      </c>
      <c r="I2729" s="90">
        <v>26664.359</v>
      </c>
      <c r="J2729" s="90">
        <f t="shared" si="262"/>
        <v>769.35429049691379</v>
      </c>
      <c r="K2729" s="90">
        <v>20514.339</v>
      </c>
      <c r="L2729" s="86" t="s">
        <v>382</v>
      </c>
    </row>
    <row r="2730" spans="2:12">
      <c r="B2730" s="19"/>
      <c r="C2730" s="18"/>
      <c r="D2730" s="18"/>
      <c r="E2730" s="18"/>
      <c r="F2730" s="23"/>
      <c r="G2730" s="18"/>
      <c r="H2730" s="18"/>
      <c r="I2730" s="18"/>
      <c r="J2730" s="18"/>
      <c r="K2730" s="18"/>
      <c r="L2730" s="18"/>
    </row>
    <row r="2731" spans="2:12">
      <c r="B2731" s="19"/>
      <c r="C2731" s="18"/>
      <c r="D2731" s="18"/>
      <c r="E2731" s="18"/>
      <c r="F2731" s="23"/>
      <c r="G2731" s="18"/>
      <c r="H2731" s="18"/>
      <c r="I2731" s="18"/>
      <c r="J2731" s="18"/>
      <c r="K2731" s="18"/>
      <c r="L2731" s="18"/>
    </row>
    <row r="2732" spans="2:12">
      <c r="B2732" s="19"/>
      <c r="C2732" s="18"/>
      <c r="D2732" s="18"/>
      <c r="E2732" s="18"/>
      <c r="F2732" s="23"/>
      <c r="G2732" s="18"/>
      <c r="H2732" s="18"/>
      <c r="I2732" s="18"/>
      <c r="J2732" s="18"/>
      <c r="K2732" s="18"/>
      <c r="L2732" s="18"/>
    </row>
    <row r="2733" spans="2:12">
      <c r="B2733" s="19"/>
      <c r="C2733" s="18"/>
      <c r="D2733" s="18"/>
      <c r="E2733" s="18"/>
      <c r="F2733" s="23"/>
      <c r="G2733" s="18"/>
      <c r="H2733" s="18"/>
      <c r="I2733" s="18"/>
      <c r="J2733" s="18"/>
      <c r="K2733" s="18"/>
      <c r="L2733" s="18"/>
    </row>
    <row r="2734" spans="2:12">
      <c r="B2734" s="59" t="s">
        <v>432</v>
      </c>
      <c r="L2734" s="59" t="s">
        <v>439</v>
      </c>
    </row>
    <row r="2735" spans="2:12">
      <c r="B2735" s="59" t="s">
        <v>375</v>
      </c>
      <c r="C2735" s="63"/>
      <c r="J2735" s="59" t="s">
        <v>332</v>
      </c>
      <c r="L2735" s="59" t="s">
        <v>376</v>
      </c>
    </row>
    <row r="2736" spans="2:12" ht="15" thickBot="1">
      <c r="B2736" s="59" t="s">
        <v>333</v>
      </c>
      <c r="L2736" s="59" t="s">
        <v>334</v>
      </c>
    </row>
    <row r="2737" spans="2:12" ht="15" thickBot="1">
      <c r="B2737" s="120" t="s">
        <v>128</v>
      </c>
      <c r="C2737" s="105">
        <v>2015</v>
      </c>
      <c r="D2737" s="106"/>
      <c r="E2737" s="107"/>
      <c r="F2737" s="105">
        <v>2016</v>
      </c>
      <c r="G2737" s="106"/>
      <c r="H2737" s="107"/>
      <c r="I2737" s="105">
        <v>2017</v>
      </c>
      <c r="J2737" s="106"/>
      <c r="K2737" s="107"/>
      <c r="L2737" s="108" t="s">
        <v>44</v>
      </c>
    </row>
    <row r="2738" spans="2:12">
      <c r="B2738" s="121"/>
      <c r="C2738" s="79" t="s">
        <v>8</v>
      </c>
      <c r="D2738" s="79" t="s">
        <v>9</v>
      </c>
      <c r="E2738" s="79" t="s">
        <v>10</v>
      </c>
      <c r="F2738" s="79" t="s">
        <v>8</v>
      </c>
      <c r="G2738" s="79" t="s">
        <v>9</v>
      </c>
      <c r="H2738" s="80" t="s">
        <v>10</v>
      </c>
      <c r="I2738" s="79" t="s">
        <v>8</v>
      </c>
      <c r="J2738" s="79" t="s">
        <v>9</v>
      </c>
      <c r="K2738" s="80" t="s">
        <v>10</v>
      </c>
      <c r="L2738" s="109"/>
    </row>
    <row r="2739" spans="2:12" ht="15" thickBot="1">
      <c r="B2739" s="122"/>
      <c r="C2739" s="93" t="s">
        <v>11</v>
      </c>
      <c r="D2739" s="94" t="s">
        <v>12</v>
      </c>
      <c r="E2739" s="95" t="s">
        <v>13</v>
      </c>
      <c r="F2739" s="93" t="s">
        <v>11</v>
      </c>
      <c r="G2739" s="94" t="s">
        <v>12</v>
      </c>
      <c r="H2739" s="95" t="s">
        <v>13</v>
      </c>
      <c r="I2739" s="93" t="s">
        <v>11</v>
      </c>
      <c r="J2739" s="94" t="s">
        <v>12</v>
      </c>
      <c r="K2739" s="95" t="s">
        <v>13</v>
      </c>
      <c r="L2739" s="110"/>
    </row>
    <row r="2740" spans="2:12">
      <c r="B2740" s="83" t="s">
        <v>45</v>
      </c>
      <c r="C2740" s="1">
        <v>2.6150000000000002</v>
      </c>
      <c r="D2740" s="1">
        <f t="shared" ref="D2740:D2762" si="265">E2740/C2740*1000</f>
        <v>103747.60994263862</v>
      </c>
      <c r="E2740" s="1">
        <v>271.3</v>
      </c>
      <c r="F2740" s="1">
        <v>8.86</v>
      </c>
      <c r="G2740" s="1">
        <f t="shared" ref="G2740:G2762" si="266">H2740/F2740*1000</f>
        <v>9830.6997742663661</v>
      </c>
      <c r="H2740" s="1">
        <v>87.1</v>
      </c>
      <c r="I2740" s="1">
        <v>8.86</v>
      </c>
      <c r="J2740" s="1">
        <f t="shared" ref="J2740:J2762" si="267">K2740/I2740*1000</f>
        <v>8182.6006852346627</v>
      </c>
      <c r="K2740" s="1">
        <v>72.497842071179107</v>
      </c>
      <c r="L2740" s="87" t="s">
        <v>46</v>
      </c>
    </row>
    <row r="2741" spans="2:12">
      <c r="B2741" s="84" t="s">
        <v>47</v>
      </c>
      <c r="C2741" s="1">
        <v>4.63</v>
      </c>
      <c r="D2741" s="1">
        <f t="shared" si="265"/>
        <v>50000</v>
      </c>
      <c r="E2741" s="1">
        <v>231.5</v>
      </c>
      <c r="F2741" s="1">
        <v>4.63</v>
      </c>
      <c r="G2741" s="1">
        <f t="shared" si="266"/>
        <v>50000</v>
      </c>
      <c r="H2741" s="1">
        <v>231.5</v>
      </c>
      <c r="I2741" s="1">
        <v>4.63</v>
      </c>
      <c r="J2741" s="1">
        <f t="shared" si="267"/>
        <v>41630.484272120564</v>
      </c>
      <c r="K2741" s="1">
        <v>192.74914217991821</v>
      </c>
      <c r="L2741" s="88" t="s">
        <v>48</v>
      </c>
    </row>
    <row r="2742" spans="2:12">
      <c r="B2742" s="84" t="s">
        <v>49</v>
      </c>
      <c r="C2742" s="1">
        <v>0.67</v>
      </c>
      <c r="D2742" s="1">
        <f t="shared" si="265"/>
        <v>50000</v>
      </c>
      <c r="E2742" s="1">
        <v>33.5</v>
      </c>
      <c r="F2742" s="1">
        <v>0.66500000000000004</v>
      </c>
      <c r="G2742" s="1">
        <f t="shared" si="266"/>
        <v>50000</v>
      </c>
      <c r="H2742" s="1">
        <v>33.25</v>
      </c>
      <c r="I2742" s="1">
        <v>0.66500000000000004</v>
      </c>
      <c r="J2742" s="1">
        <f t="shared" si="267"/>
        <v>41630.484272120571</v>
      </c>
      <c r="K2742" s="1">
        <v>27.684272040960177</v>
      </c>
      <c r="L2742" s="88" t="s">
        <v>50</v>
      </c>
    </row>
    <row r="2743" spans="2:12">
      <c r="B2743" s="84" t="s">
        <v>335</v>
      </c>
      <c r="C2743" s="1">
        <v>54.8</v>
      </c>
      <c r="D2743" s="1">
        <f t="shared" si="265"/>
        <v>31021.897810218979</v>
      </c>
      <c r="E2743" s="1">
        <v>1700</v>
      </c>
      <c r="F2743" s="1">
        <v>68</v>
      </c>
      <c r="G2743" s="1">
        <f t="shared" si="266"/>
        <v>31000</v>
      </c>
      <c r="H2743" s="1">
        <v>2108</v>
      </c>
      <c r="I2743" s="1">
        <v>68</v>
      </c>
      <c r="J2743" s="1">
        <f t="shared" si="267"/>
        <v>25835.192917796558</v>
      </c>
      <c r="K2743" s="1">
        <v>1756.793118410166</v>
      </c>
      <c r="L2743" s="88" t="s">
        <v>52</v>
      </c>
    </row>
    <row r="2744" spans="2:12">
      <c r="B2744" s="84" t="s">
        <v>53</v>
      </c>
      <c r="C2744" s="1">
        <v>384.50099999999998</v>
      </c>
      <c r="D2744" s="1">
        <f t="shared" si="265"/>
        <v>6721.7225659959277</v>
      </c>
      <c r="E2744" s="1">
        <v>2584.5090483479999</v>
      </c>
      <c r="F2744" s="1">
        <v>1250.9449999999999</v>
      </c>
      <c r="G2744" s="1">
        <f t="shared" si="266"/>
        <v>3835.2133786857135</v>
      </c>
      <c r="H2744" s="1">
        <v>4797.6409999999996</v>
      </c>
      <c r="I2744" s="1">
        <v>1150.605</v>
      </c>
      <c r="J2744" s="1">
        <f t="shared" si="267"/>
        <v>3531.2092334032964</v>
      </c>
      <c r="K2744" s="1">
        <v>4063.027</v>
      </c>
      <c r="L2744" s="88" t="s">
        <v>54</v>
      </c>
    </row>
    <row r="2745" spans="2:12">
      <c r="B2745" s="84" t="s">
        <v>55</v>
      </c>
      <c r="C2745" s="1"/>
      <c r="D2745" s="1"/>
      <c r="E2745" s="1"/>
      <c r="F2745" s="1"/>
      <c r="G2745" s="1"/>
      <c r="H2745" s="1"/>
      <c r="I2745" s="1"/>
      <c r="J2745" s="1"/>
      <c r="K2745" s="1"/>
      <c r="L2745" s="88" t="s">
        <v>56</v>
      </c>
    </row>
    <row r="2746" spans="2:12">
      <c r="B2746" s="84" t="s">
        <v>57</v>
      </c>
      <c r="C2746" s="1"/>
      <c r="D2746" s="1"/>
      <c r="E2746" s="1"/>
      <c r="F2746" s="1"/>
      <c r="G2746" s="1"/>
      <c r="H2746" s="1"/>
      <c r="I2746" s="1"/>
      <c r="J2746" s="1"/>
      <c r="K2746" s="1"/>
      <c r="L2746" s="88" t="s">
        <v>58</v>
      </c>
    </row>
    <row r="2747" spans="2:12">
      <c r="B2747" s="84" t="s">
        <v>59</v>
      </c>
      <c r="C2747" s="1">
        <v>126.9</v>
      </c>
      <c r="D2747" s="1">
        <f t="shared" si="265"/>
        <v>19610</v>
      </c>
      <c r="E2747" s="1">
        <v>2488.509</v>
      </c>
      <c r="F2747" s="1">
        <v>84.4</v>
      </c>
      <c r="G2747" s="1">
        <f t="shared" si="266"/>
        <v>19610</v>
      </c>
      <c r="H2747" s="1">
        <v>1655.0840000000001</v>
      </c>
      <c r="I2747" s="1">
        <v>84.4</v>
      </c>
      <c r="J2747" s="1">
        <f t="shared" si="267"/>
        <v>16465.657001655592</v>
      </c>
      <c r="K2747" s="1">
        <v>1389.7014509397322</v>
      </c>
      <c r="L2747" s="88" t="s">
        <v>60</v>
      </c>
    </row>
    <row r="2748" spans="2:12">
      <c r="B2748" s="84" t="s">
        <v>61</v>
      </c>
      <c r="C2748" s="1">
        <v>66.78</v>
      </c>
      <c r="D2748" s="1">
        <f t="shared" si="265"/>
        <v>32629.529799341122</v>
      </c>
      <c r="E2748" s="1">
        <v>2179</v>
      </c>
      <c r="F2748" s="1">
        <v>68.459999999999994</v>
      </c>
      <c r="G2748" s="1">
        <f t="shared" si="266"/>
        <v>31653.520303827056</v>
      </c>
      <c r="H2748" s="1">
        <v>2167</v>
      </c>
      <c r="I2748" s="1">
        <v>89</v>
      </c>
      <c r="J2748" s="1">
        <f t="shared" si="267"/>
        <v>25319.878221409213</v>
      </c>
      <c r="K2748" s="1">
        <v>2253.46916170542</v>
      </c>
      <c r="L2748" s="88" t="s">
        <v>62</v>
      </c>
    </row>
    <row r="2749" spans="2:12">
      <c r="B2749" s="84" t="s">
        <v>63</v>
      </c>
      <c r="C2749" s="1">
        <v>53.883000000000003</v>
      </c>
      <c r="D2749" s="1">
        <f t="shared" si="265"/>
        <v>10309.782306107676</v>
      </c>
      <c r="E2749" s="1">
        <v>555.52199999999993</v>
      </c>
      <c r="F2749" s="1">
        <v>20.503999999999998</v>
      </c>
      <c r="G2749" s="1">
        <f t="shared" si="266"/>
        <v>9456.1548966055416</v>
      </c>
      <c r="H2749" s="1">
        <v>193.88900000000001</v>
      </c>
      <c r="I2749" s="1">
        <v>20.503999999999998</v>
      </c>
      <c r="J2749" s="1">
        <f t="shared" si="267"/>
        <v>7939.9185661414012</v>
      </c>
      <c r="K2749" s="1">
        <v>162.80009028016326</v>
      </c>
      <c r="L2749" s="88" t="s">
        <v>64</v>
      </c>
    </row>
    <row r="2750" spans="2:12">
      <c r="B2750" s="84" t="s">
        <v>65</v>
      </c>
      <c r="C2750" s="1"/>
      <c r="D2750" s="1"/>
      <c r="E2750" s="1"/>
      <c r="F2750" s="1"/>
      <c r="G2750" s="1"/>
      <c r="H2750" s="1"/>
      <c r="I2750" s="1"/>
      <c r="J2750" s="1"/>
      <c r="K2750" s="1"/>
      <c r="L2750" s="88" t="s">
        <v>66</v>
      </c>
    </row>
    <row r="2751" spans="2:12">
      <c r="B2751" s="84" t="s">
        <v>67</v>
      </c>
      <c r="C2751" s="1">
        <v>101</v>
      </c>
      <c r="D2751" s="1">
        <f t="shared" si="265"/>
        <v>17108.910891089108</v>
      </c>
      <c r="E2751" s="1">
        <v>1728</v>
      </c>
      <c r="F2751" s="1">
        <v>8.1989999999999998</v>
      </c>
      <c r="G2751" s="1">
        <f t="shared" si="266"/>
        <v>14171.9721917307</v>
      </c>
      <c r="H2751" s="1">
        <v>116.196</v>
      </c>
      <c r="I2751" s="1">
        <v>10.93</v>
      </c>
      <c r="J2751" s="1">
        <f t="shared" si="267"/>
        <v>10843.091660241587</v>
      </c>
      <c r="K2751" s="1">
        <v>118.51499184644055</v>
      </c>
      <c r="L2751" s="88" t="s">
        <v>68</v>
      </c>
    </row>
    <row r="2752" spans="2:12">
      <c r="B2752" s="84" t="s">
        <v>69</v>
      </c>
      <c r="C2752" s="1">
        <v>30.671289999999999</v>
      </c>
      <c r="D2752" s="1">
        <f t="shared" si="265"/>
        <v>28623.836819383861</v>
      </c>
      <c r="E2752" s="1">
        <v>877.93</v>
      </c>
      <c r="F2752" s="1">
        <v>37.082639999999998</v>
      </c>
      <c r="G2752" s="1">
        <f t="shared" si="266"/>
        <v>35943.341682253478</v>
      </c>
      <c r="H2752" s="1">
        <v>1332.874</v>
      </c>
      <c r="I2752" s="1">
        <v>42.799680000000002</v>
      </c>
      <c r="J2752" s="1">
        <f t="shared" si="267"/>
        <v>31265.794510613163</v>
      </c>
      <c r="K2752" s="1">
        <v>1338.1659999999999</v>
      </c>
      <c r="L2752" s="88" t="s">
        <v>70</v>
      </c>
    </row>
    <row r="2753" spans="2:12">
      <c r="B2753" s="84" t="s">
        <v>71</v>
      </c>
      <c r="C2753" s="1">
        <v>3.3852699999999993</v>
      </c>
      <c r="D2753" s="1">
        <f t="shared" si="265"/>
        <v>298469.3983050097</v>
      </c>
      <c r="E2753" s="1">
        <v>1010.3994999999999</v>
      </c>
      <c r="F2753" s="1">
        <v>3.7585000000000002</v>
      </c>
      <c r="G2753" s="1">
        <f t="shared" si="266"/>
        <v>233901.02434481838</v>
      </c>
      <c r="H2753" s="1">
        <v>879.11699999999996</v>
      </c>
      <c r="I2753" s="1">
        <v>6.6322000000000001</v>
      </c>
      <c r="J2753" s="1">
        <f t="shared" si="267"/>
        <v>125796.23969308975</v>
      </c>
      <c r="K2753" s="1">
        <v>834.30582089250981</v>
      </c>
      <c r="L2753" s="88" t="s">
        <v>72</v>
      </c>
    </row>
    <row r="2754" spans="2:12">
      <c r="B2754" s="84" t="s">
        <v>73</v>
      </c>
      <c r="C2754" s="1">
        <v>6.67</v>
      </c>
      <c r="D2754" s="1">
        <f t="shared" si="265"/>
        <v>49000</v>
      </c>
      <c r="E2754" s="1">
        <v>326.83</v>
      </c>
      <c r="F2754" s="1">
        <v>5.9349999999999996</v>
      </c>
      <c r="G2754" s="1">
        <f t="shared" si="266"/>
        <v>81417.017691659654</v>
      </c>
      <c r="H2754" s="1">
        <v>483.21</v>
      </c>
      <c r="I2754" s="1">
        <v>6.5830000000000002</v>
      </c>
      <c r="J2754" s="1">
        <f t="shared" si="267"/>
        <v>69690.687138257796</v>
      </c>
      <c r="K2754" s="1">
        <v>458.77379343115115</v>
      </c>
      <c r="L2754" s="88" t="s">
        <v>74</v>
      </c>
    </row>
    <row r="2755" spans="2:12">
      <c r="B2755" s="84" t="s">
        <v>75</v>
      </c>
      <c r="C2755" s="1">
        <v>3.75</v>
      </c>
      <c r="D2755" s="1">
        <f t="shared" si="265"/>
        <v>4900</v>
      </c>
      <c r="E2755" s="1">
        <v>18.375</v>
      </c>
      <c r="F2755" s="1">
        <v>3.75</v>
      </c>
      <c r="G2755" s="1">
        <f t="shared" si="266"/>
        <v>4900</v>
      </c>
      <c r="H2755" s="1">
        <v>18.375</v>
      </c>
      <c r="I2755" s="1">
        <v>15.402799999999999</v>
      </c>
      <c r="J2755" s="1">
        <f t="shared" si="267"/>
        <v>4523.0163671317105</v>
      </c>
      <c r="K2755" s="1">
        <v>69.667116499656302</v>
      </c>
      <c r="L2755" s="88" t="s">
        <v>76</v>
      </c>
    </row>
    <row r="2756" spans="2:12">
      <c r="B2756" s="84" t="s">
        <v>77</v>
      </c>
      <c r="C2756" s="1">
        <v>3.03</v>
      </c>
      <c r="D2756" s="1">
        <f t="shared" si="265"/>
        <v>11600</v>
      </c>
      <c r="E2756" s="1">
        <v>35.147999999999996</v>
      </c>
      <c r="F2756" s="1">
        <v>2.4378000000000002</v>
      </c>
      <c r="G2756" s="1">
        <f t="shared" si="266"/>
        <v>3417.1999343670523</v>
      </c>
      <c r="H2756" s="1">
        <v>8.3304500000000008</v>
      </c>
      <c r="I2756" s="1">
        <v>2.4378000000000002</v>
      </c>
      <c r="J2756" s="1">
        <f t="shared" si="267"/>
        <v>3417.1999343670523</v>
      </c>
      <c r="K2756" s="1">
        <v>8.3304500000000008</v>
      </c>
      <c r="L2756" s="88" t="s">
        <v>78</v>
      </c>
    </row>
    <row r="2757" spans="2:12">
      <c r="B2757" s="84" t="s">
        <v>79</v>
      </c>
      <c r="C2757" s="1">
        <v>84</v>
      </c>
      <c r="D2757" s="1">
        <f t="shared" si="265"/>
        <v>9626.3260000000009</v>
      </c>
      <c r="E2757" s="1">
        <v>808.61138400000004</v>
      </c>
      <c r="F2757" s="1">
        <v>84</v>
      </c>
      <c r="G2757" s="1">
        <f t="shared" si="266"/>
        <v>9556.7870000000003</v>
      </c>
      <c r="H2757" s="1">
        <v>802.77010800000005</v>
      </c>
      <c r="I2757" s="1">
        <v>84</v>
      </c>
      <c r="J2757" s="1">
        <f t="shared" si="267"/>
        <v>8196.1876485278426</v>
      </c>
      <c r="K2757" s="1">
        <v>688.47976247633881</v>
      </c>
      <c r="L2757" s="88" t="s">
        <v>80</v>
      </c>
    </row>
    <row r="2758" spans="2:12">
      <c r="B2758" s="84" t="s">
        <v>81</v>
      </c>
      <c r="C2758" s="1">
        <v>774.03606000000013</v>
      </c>
      <c r="D2758" s="1">
        <f t="shared" si="265"/>
        <v>12436.534287562778</v>
      </c>
      <c r="E2758" s="1">
        <v>9626.3260000000009</v>
      </c>
      <c r="F2758" s="1">
        <v>817.76099999999997</v>
      </c>
      <c r="G2758" s="1">
        <f t="shared" si="266"/>
        <v>26596.010325755324</v>
      </c>
      <c r="H2758" s="1">
        <v>21749.179999999997</v>
      </c>
      <c r="I2758" s="1">
        <v>790.28200000000004</v>
      </c>
      <c r="J2758" s="1">
        <f t="shared" si="267"/>
        <v>22866.654822639615</v>
      </c>
      <c r="K2758" s="1">
        <v>18071.105706545281</v>
      </c>
      <c r="L2758" s="88" t="s">
        <v>82</v>
      </c>
    </row>
    <row r="2759" spans="2:12">
      <c r="B2759" s="84" t="s">
        <v>83</v>
      </c>
      <c r="C2759" s="1">
        <v>420</v>
      </c>
      <c r="D2759" s="1">
        <f t="shared" si="265"/>
        <v>26400</v>
      </c>
      <c r="E2759" s="1">
        <v>11088</v>
      </c>
      <c r="F2759" s="1">
        <v>420</v>
      </c>
      <c r="G2759" s="1">
        <f t="shared" si="266"/>
        <v>26400</v>
      </c>
      <c r="H2759" s="1">
        <v>11088</v>
      </c>
      <c r="I2759" s="1">
        <v>420</v>
      </c>
      <c r="J2759" s="1">
        <f t="shared" si="267"/>
        <v>22076.615635002781</v>
      </c>
      <c r="K2759" s="1">
        <v>9272.1785667011682</v>
      </c>
      <c r="L2759" s="88" t="s">
        <v>84</v>
      </c>
    </row>
    <row r="2760" spans="2:12" ht="15" thickBot="1">
      <c r="B2760" s="84" t="s">
        <v>85</v>
      </c>
      <c r="C2760" s="1"/>
      <c r="D2760" s="1"/>
      <c r="E2760" s="1"/>
      <c r="F2760" s="1"/>
      <c r="G2760" s="1"/>
      <c r="H2760" s="1"/>
      <c r="I2760" s="1"/>
      <c r="J2760" s="1"/>
      <c r="K2760" s="1"/>
      <c r="L2760" s="89" t="s">
        <v>86</v>
      </c>
    </row>
    <row r="2761" spans="2:12" ht="15" thickBot="1">
      <c r="B2761" s="85" t="s">
        <v>87</v>
      </c>
      <c r="C2761" s="1">
        <v>159</v>
      </c>
      <c r="D2761" s="1">
        <f t="shared" si="265"/>
        <v>12770</v>
      </c>
      <c r="E2761" s="1">
        <v>2030.4299999999998</v>
      </c>
      <c r="F2761" s="1">
        <v>391.81420800000001</v>
      </c>
      <c r="G2761" s="1">
        <f t="shared" si="266"/>
        <v>3032.2580645161288</v>
      </c>
      <c r="H2761" s="1">
        <v>1188.081792</v>
      </c>
      <c r="I2761" s="1">
        <v>392.22216800000001</v>
      </c>
      <c r="J2761" s="1">
        <f t="shared" si="267"/>
        <v>2627.9452370627009</v>
      </c>
      <c r="K2761" s="1">
        <v>1030.7383782660065</v>
      </c>
      <c r="L2761" s="92" t="s">
        <v>88</v>
      </c>
    </row>
    <row r="2762" spans="2:12" ht="16.5" thickBot="1">
      <c r="B2762" s="86" t="s">
        <v>383</v>
      </c>
      <c r="C2762" s="90">
        <f>SUM(C2740:C2761)</f>
        <v>2280.3216200000002</v>
      </c>
      <c r="D2762" s="90">
        <f t="shared" si="265"/>
        <v>16486.222646237067</v>
      </c>
      <c r="E2762" s="90">
        <f>SUM(E2740:E2761)</f>
        <v>37593.889932348</v>
      </c>
      <c r="F2762" s="90">
        <f>SUM(F2740:F2761)</f>
        <v>3281.2021479999994</v>
      </c>
      <c r="G2762" s="90">
        <f t="shared" si="266"/>
        <v>14915.142725915342</v>
      </c>
      <c r="H2762" s="90">
        <f>SUM(H2740:H2761)</f>
        <v>48939.598349999993</v>
      </c>
      <c r="I2762" s="90">
        <f>SUM(I2740:I2761)</f>
        <v>3197.9536480000006</v>
      </c>
      <c r="J2762" s="90">
        <f t="shared" si="267"/>
        <v>13073.66749684862</v>
      </c>
      <c r="K2762" s="90">
        <f>SUM(K2740:K2761)</f>
        <v>41808.982664286086</v>
      </c>
      <c r="L2762" s="86" t="s">
        <v>385</v>
      </c>
    </row>
    <row r="2763" spans="2:12">
      <c r="B2763" s="24" t="s">
        <v>336</v>
      </c>
    </row>
    <row r="2768" spans="2:12">
      <c r="B2768" s="59" t="s">
        <v>433</v>
      </c>
      <c r="I2768" s="59" t="s">
        <v>438</v>
      </c>
    </row>
    <row r="2769" spans="2:9">
      <c r="B2769" s="59" t="s">
        <v>337</v>
      </c>
      <c r="I2769" s="59" t="s">
        <v>338</v>
      </c>
    </row>
    <row r="2770" spans="2:9" ht="15" thickBot="1">
      <c r="B2770" s="59" t="s">
        <v>339</v>
      </c>
      <c r="I2770" s="59" t="s">
        <v>340</v>
      </c>
    </row>
    <row r="2771" spans="2:9" ht="22.5" customHeight="1">
      <c r="B2771" s="120" t="s">
        <v>341</v>
      </c>
      <c r="C2771" s="123">
        <v>2015</v>
      </c>
      <c r="D2771" s="124"/>
      <c r="E2771" s="123">
        <v>2016</v>
      </c>
      <c r="F2771" s="124"/>
      <c r="G2771" s="123">
        <v>2017</v>
      </c>
      <c r="H2771" s="124"/>
      <c r="I2771" s="108" t="s">
        <v>44</v>
      </c>
    </row>
    <row r="2772" spans="2:9">
      <c r="B2772" s="121"/>
      <c r="C2772" s="83" t="s">
        <v>8</v>
      </c>
      <c r="D2772" s="83" t="s">
        <v>10</v>
      </c>
      <c r="E2772" s="83" t="s">
        <v>8</v>
      </c>
      <c r="F2772" s="83" t="s">
        <v>10</v>
      </c>
      <c r="G2772" s="83" t="s">
        <v>8</v>
      </c>
      <c r="H2772" s="83" t="s">
        <v>10</v>
      </c>
      <c r="I2772" s="109"/>
    </row>
    <row r="2773" spans="2:9" ht="15" thickBot="1">
      <c r="B2773" s="122"/>
      <c r="C2773" s="91" t="s">
        <v>11</v>
      </c>
      <c r="D2773" s="91" t="s">
        <v>13</v>
      </c>
      <c r="E2773" s="91" t="s">
        <v>11</v>
      </c>
      <c r="F2773" s="91" t="s">
        <v>13</v>
      </c>
      <c r="G2773" s="91" t="s">
        <v>11</v>
      </c>
      <c r="H2773" s="91" t="s">
        <v>13</v>
      </c>
      <c r="I2773" s="110"/>
    </row>
    <row r="2774" spans="2:9" ht="15" thickBot="1">
      <c r="B2774" s="83" t="s">
        <v>45</v>
      </c>
      <c r="C2774" s="22">
        <v>4.1225339999999999</v>
      </c>
      <c r="D2774" s="22">
        <v>339.94763999999998</v>
      </c>
      <c r="E2774" s="25">
        <v>5.0199625056338002</v>
      </c>
      <c r="F2774" s="25">
        <v>663.47911523575942</v>
      </c>
      <c r="G2774" s="25">
        <v>4.5199999999999996</v>
      </c>
      <c r="H2774" s="25">
        <v>597.4</v>
      </c>
      <c r="I2774" s="87" t="s">
        <v>46</v>
      </c>
    </row>
    <row r="2775" spans="2:9" ht="15" thickBot="1">
      <c r="B2775" s="84" t="s">
        <v>47</v>
      </c>
      <c r="C2775" s="27">
        <v>0.54</v>
      </c>
      <c r="D2775" s="28">
        <v>90.725999999999999</v>
      </c>
      <c r="E2775" s="27">
        <v>0.54</v>
      </c>
      <c r="F2775" s="28">
        <v>90.725999999999999</v>
      </c>
      <c r="G2775" s="27">
        <v>0.54</v>
      </c>
      <c r="H2775" s="28">
        <v>90.725999999999999</v>
      </c>
      <c r="I2775" s="88" t="s">
        <v>48</v>
      </c>
    </row>
    <row r="2776" spans="2:9" ht="15" thickBot="1">
      <c r="B2776" s="84" t="s">
        <v>49</v>
      </c>
      <c r="C2776" s="27">
        <v>8.0460000000000004E-2</v>
      </c>
      <c r="D2776" s="28">
        <v>10.047000000000001</v>
      </c>
      <c r="E2776" s="29">
        <v>8.2133999999999999E-2</v>
      </c>
      <c r="F2776" s="29">
        <v>10.287000000000001</v>
      </c>
      <c r="G2776" s="29">
        <v>8.2133999999999999E-2</v>
      </c>
      <c r="H2776" s="29">
        <v>10.287000000000001</v>
      </c>
      <c r="I2776" s="88" t="s">
        <v>50</v>
      </c>
    </row>
    <row r="2777" spans="2:9" ht="15" thickBot="1">
      <c r="B2777" s="84" t="s">
        <v>51</v>
      </c>
      <c r="C2777" s="27">
        <v>8.86</v>
      </c>
      <c r="D2777" s="28">
        <v>360.6</v>
      </c>
      <c r="E2777" s="29">
        <v>1.8325180000000001</v>
      </c>
      <c r="F2777" s="29">
        <v>74.58</v>
      </c>
      <c r="G2777" s="29">
        <v>1.8325180000000001</v>
      </c>
      <c r="H2777" s="29">
        <v>74.58</v>
      </c>
      <c r="I2777" s="88" t="s">
        <v>52</v>
      </c>
    </row>
    <row r="2778" spans="2:9" ht="15" thickBot="1">
      <c r="B2778" s="84" t="s">
        <v>53</v>
      </c>
      <c r="C2778" s="27">
        <v>13.217058000000002</v>
      </c>
      <c r="D2778" s="28">
        <v>1033.7755853000001</v>
      </c>
      <c r="E2778" s="29">
        <v>14.214876</v>
      </c>
      <c r="F2778" s="29">
        <v>1083.960965</v>
      </c>
      <c r="G2778" s="29">
        <v>15.830238</v>
      </c>
      <c r="H2778" s="29">
        <v>1205.82131</v>
      </c>
      <c r="I2778" s="88" t="s">
        <v>54</v>
      </c>
    </row>
    <row r="2779" spans="2:9" ht="15" thickBot="1">
      <c r="B2779" s="84" t="s">
        <v>55</v>
      </c>
      <c r="C2779" s="27"/>
      <c r="D2779" s="28"/>
      <c r="E2779" s="29"/>
      <c r="F2779" s="29"/>
      <c r="G2779" s="29"/>
      <c r="H2779" s="29"/>
      <c r="I2779" s="88" t="s">
        <v>56</v>
      </c>
    </row>
    <row r="2780" spans="2:9" ht="15" thickBot="1">
      <c r="B2780" s="84" t="s">
        <v>57</v>
      </c>
      <c r="C2780" s="27"/>
      <c r="D2780" s="28"/>
      <c r="E2780" s="29"/>
      <c r="F2780" s="29"/>
      <c r="G2780" s="29"/>
      <c r="H2780" s="29"/>
      <c r="I2780" s="88" t="s">
        <v>58</v>
      </c>
    </row>
    <row r="2781" spans="2:9" ht="15" thickBot="1">
      <c r="B2781" s="84" t="s">
        <v>59</v>
      </c>
      <c r="C2781" s="27">
        <v>111.16800000000001</v>
      </c>
      <c r="D2781" s="28">
        <v>2647.9520000000002</v>
      </c>
      <c r="E2781" s="29">
        <v>111.16800000000001</v>
      </c>
      <c r="F2781" s="29">
        <v>2647.9520000000002</v>
      </c>
      <c r="G2781" s="29">
        <v>111.16800000000001</v>
      </c>
      <c r="H2781" s="29">
        <v>2647.9520000000002</v>
      </c>
      <c r="I2781" s="88" t="s">
        <v>60</v>
      </c>
    </row>
    <row r="2782" spans="2:9" ht="15" thickBot="1">
      <c r="B2782" s="84" t="s">
        <v>61</v>
      </c>
      <c r="C2782" s="27">
        <v>5.0979599999999995E-3</v>
      </c>
      <c r="D2782" s="28">
        <v>0.4506</v>
      </c>
      <c r="E2782" s="29">
        <v>5.5549199999999996E-3</v>
      </c>
      <c r="F2782" s="29">
        <v>0.51540000000000008</v>
      </c>
      <c r="G2782" s="29">
        <v>5.5549199999999996E-3</v>
      </c>
      <c r="H2782" s="29">
        <v>0.51540000000000008</v>
      </c>
      <c r="I2782" s="88" t="s">
        <v>62</v>
      </c>
    </row>
    <row r="2783" spans="2:9" ht="15" thickBot="1">
      <c r="B2783" s="84" t="s">
        <v>63</v>
      </c>
      <c r="C2783" s="27">
        <v>3.9689999999999999</v>
      </c>
      <c r="D2783" s="28">
        <v>494.61500000000001</v>
      </c>
      <c r="E2783" s="29">
        <v>4.7229999999999999</v>
      </c>
      <c r="F2783" s="29">
        <v>586.30599999999993</v>
      </c>
      <c r="G2783" s="29">
        <v>4.7229999999999999</v>
      </c>
      <c r="H2783" s="29">
        <v>586.30599999999993</v>
      </c>
      <c r="I2783" s="88" t="s">
        <v>64</v>
      </c>
    </row>
    <row r="2784" spans="2:9" ht="15" thickBot="1">
      <c r="B2784" s="84" t="s">
        <v>65</v>
      </c>
      <c r="C2784" s="27"/>
      <c r="D2784" s="28"/>
      <c r="E2784" s="29"/>
      <c r="F2784" s="29"/>
      <c r="G2784" s="29"/>
      <c r="H2784" s="29"/>
      <c r="I2784" s="88" t="s">
        <v>66</v>
      </c>
    </row>
    <row r="2785" spans="2:9" ht="15" thickBot="1">
      <c r="B2785" s="84" t="s">
        <v>67</v>
      </c>
      <c r="C2785" s="27">
        <v>52.108150000000009</v>
      </c>
      <c r="D2785" s="28">
        <v>6184.5572565733755</v>
      </c>
      <c r="E2785" s="29">
        <v>420.73545000000007</v>
      </c>
      <c r="F2785" s="29">
        <v>2342.7705000000001</v>
      </c>
      <c r="G2785" s="29">
        <v>420.73545000000007</v>
      </c>
      <c r="H2785" s="29">
        <v>2342.7705000000001</v>
      </c>
      <c r="I2785" s="88" t="s">
        <v>68</v>
      </c>
    </row>
    <row r="2786" spans="2:9" ht="15" thickBot="1">
      <c r="B2786" s="84" t="s">
        <v>69</v>
      </c>
      <c r="C2786" s="27">
        <v>0.13</v>
      </c>
      <c r="D2786" s="28">
        <v>45.332000000000001</v>
      </c>
      <c r="E2786" s="30">
        <v>0.13</v>
      </c>
      <c r="F2786" s="31">
        <v>45.332000000000001</v>
      </c>
      <c r="G2786" s="30">
        <v>0.13</v>
      </c>
      <c r="H2786" s="31">
        <v>45.332000000000001</v>
      </c>
      <c r="I2786" s="88" t="s">
        <v>70</v>
      </c>
    </row>
    <row r="2787" spans="2:9" ht="15" thickBot="1">
      <c r="B2787" s="84" t="s">
        <v>71</v>
      </c>
      <c r="C2787" s="27">
        <v>2.4709349999999999</v>
      </c>
      <c r="D2787" s="28">
        <v>298.36426999999998</v>
      </c>
      <c r="E2787" s="29">
        <v>2.8863150000000002</v>
      </c>
      <c r="F2787" s="29">
        <v>258.57959</v>
      </c>
      <c r="G2787" s="29">
        <v>2.8863150000000002</v>
      </c>
      <c r="H2787" s="29">
        <v>258.57959</v>
      </c>
      <c r="I2787" s="88" t="s">
        <v>72</v>
      </c>
    </row>
    <row r="2788" spans="2:9" ht="15" thickBot="1">
      <c r="B2788" s="84" t="s">
        <v>73</v>
      </c>
      <c r="C2788" s="27">
        <v>0.23449999999999999</v>
      </c>
      <c r="D2788" s="28">
        <v>21.237299999999998</v>
      </c>
      <c r="E2788" s="30">
        <v>0.24399999999999999</v>
      </c>
      <c r="F2788" s="31">
        <v>21.861999999999998</v>
      </c>
      <c r="G2788" s="30">
        <v>0.249</v>
      </c>
      <c r="H2788" s="31">
        <v>22.474</v>
      </c>
      <c r="I2788" s="88" t="s">
        <v>74</v>
      </c>
    </row>
    <row r="2789" spans="2:9" ht="15" thickBot="1">
      <c r="B2789" s="84" t="s">
        <v>75</v>
      </c>
      <c r="C2789" s="27">
        <v>2.7528000000000001</v>
      </c>
      <c r="D2789" s="28">
        <v>125.31831</v>
      </c>
      <c r="E2789" s="30">
        <v>2.7528000000000001</v>
      </c>
      <c r="F2789" s="31">
        <v>125.31831</v>
      </c>
      <c r="G2789" s="30">
        <v>2.7528000000000001</v>
      </c>
      <c r="H2789" s="31">
        <v>125.31831</v>
      </c>
      <c r="I2789" s="88" t="s">
        <v>76</v>
      </c>
    </row>
    <row r="2790" spans="2:9" ht="15" thickBot="1">
      <c r="B2790" s="84" t="s">
        <v>77</v>
      </c>
      <c r="C2790" s="27">
        <v>4.37</v>
      </c>
      <c r="D2790" s="28">
        <v>326.33999999999997</v>
      </c>
      <c r="E2790" s="30">
        <v>4.1239999999999997</v>
      </c>
      <c r="F2790" s="31">
        <v>188.953</v>
      </c>
      <c r="G2790" s="30">
        <v>4.1239999999999997</v>
      </c>
      <c r="H2790" s="31">
        <v>188.953</v>
      </c>
      <c r="I2790" s="88" t="s">
        <v>78</v>
      </c>
    </row>
    <row r="2791" spans="2:9" ht="15" thickBot="1">
      <c r="B2791" s="84" t="s">
        <v>79</v>
      </c>
      <c r="C2791" s="32"/>
      <c r="D2791" s="26"/>
      <c r="E2791" s="7"/>
      <c r="F2791" s="7"/>
      <c r="G2791" s="7"/>
      <c r="H2791" s="7"/>
      <c r="I2791" s="88" t="s">
        <v>80</v>
      </c>
    </row>
    <row r="2792" spans="2:9" ht="15" thickBot="1">
      <c r="B2792" s="84" t="s">
        <v>81</v>
      </c>
      <c r="C2792" s="27">
        <v>24.133935000000001</v>
      </c>
      <c r="D2792" s="28">
        <v>259.899</v>
      </c>
      <c r="E2792" s="60">
        <v>28.20185</v>
      </c>
      <c r="F2792" s="60">
        <v>266.09199999999998</v>
      </c>
      <c r="G2792" s="60">
        <v>23.536470000000001</v>
      </c>
      <c r="H2792" s="60">
        <v>235.905</v>
      </c>
      <c r="I2792" s="88" t="s">
        <v>82</v>
      </c>
    </row>
    <row r="2793" spans="2:9" ht="15" thickBot="1">
      <c r="B2793" s="84" t="s">
        <v>83</v>
      </c>
      <c r="C2793" s="27">
        <v>16.081</v>
      </c>
      <c r="D2793" s="28">
        <v>1363.8610000000001</v>
      </c>
      <c r="E2793" s="7">
        <v>16.081</v>
      </c>
      <c r="F2793" s="7">
        <v>1363.8610000000001</v>
      </c>
      <c r="G2793" s="7">
        <v>16.081</v>
      </c>
      <c r="H2793" s="7">
        <v>1363.8610000000001</v>
      </c>
      <c r="I2793" s="88" t="s">
        <v>84</v>
      </c>
    </row>
    <row r="2794" spans="2:9" ht="15" thickBot="1">
      <c r="B2794" s="84" t="s">
        <v>85</v>
      </c>
      <c r="C2794" s="27"/>
      <c r="D2794" s="28"/>
      <c r="E2794" s="7"/>
      <c r="F2794" s="7"/>
      <c r="G2794" s="7"/>
      <c r="H2794" s="7"/>
      <c r="I2794" s="89" t="s">
        <v>86</v>
      </c>
    </row>
    <row r="2795" spans="2:9" ht="15" thickBot="1">
      <c r="B2795" s="85" t="s">
        <v>87</v>
      </c>
      <c r="C2795" s="27">
        <v>0.29116000000000003</v>
      </c>
      <c r="D2795" s="28">
        <v>32.963000000000001</v>
      </c>
      <c r="E2795" s="7">
        <v>0.29116000000000003</v>
      </c>
      <c r="F2795" s="7">
        <v>32.963000000000001</v>
      </c>
      <c r="G2795" s="7">
        <v>0.29116000000000003</v>
      </c>
      <c r="H2795" s="7">
        <v>32.963000000000001</v>
      </c>
      <c r="I2795" s="92" t="s">
        <v>88</v>
      </c>
    </row>
    <row r="2796" spans="2:9" ht="16.5" thickBot="1">
      <c r="B2796" s="86" t="s">
        <v>383</v>
      </c>
      <c r="C2796" s="90">
        <f t="shared" ref="C2796:H2796" si="268">SUM(C2774:C2795)</f>
        <v>244.53462995999999</v>
      </c>
      <c r="D2796" s="90">
        <f t="shared" si="268"/>
        <v>13635.985961873379</v>
      </c>
      <c r="E2796" s="90">
        <f t="shared" si="268"/>
        <v>613.03262042563392</v>
      </c>
      <c r="F2796" s="90">
        <f t="shared" si="268"/>
        <v>9803.5378802357609</v>
      </c>
      <c r="G2796" s="90">
        <f t="shared" si="268"/>
        <v>609.48763992000011</v>
      </c>
      <c r="H2796" s="90">
        <f t="shared" si="268"/>
        <v>9829.7441100000015</v>
      </c>
      <c r="I2796" s="86" t="s">
        <v>385</v>
      </c>
    </row>
    <row r="2800" spans="2:9">
      <c r="B2800" s="59" t="s">
        <v>434</v>
      </c>
      <c r="F2800" s="59" t="s">
        <v>437</v>
      </c>
    </row>
    <row r="2801" spans="2:8">
      <c r="B2801" s="59" t="s">
        <v>342</v>
      </c>
      <c r="F2801" s="59" t="s">
        <v>343</v>
      </c>
    </row>
    <row r="2802" spans="2:8" ht="15" thickBot="1">
      <c r="B2802" s="59" t="s">
        <v>344</v>
      </c>
      <c r="F2802" s="59" t="s">
        <v>334</v>
      </c>
    </row>
    <row r="2803" spans="2:8" ht="15" thickBot="1">
      <c r="B2803" s="96" t="s">
        <v>341</v>
      </c>
      <c r="C2803" s="96">
        <v>2015</v>
      </c>
      <c r="D2803" s="96">
        <v>2016</v>
      </c>
      <c r="E2803" s="96">
        <v>2017</v>
      </c>
      <c r="F2803" s="96" t="s">
        <v>345</v>
      </c>
    </row>
    <row r="2804" spans="2:8" ht="15" thickBot="1">
      <c r="B2804" s="83" t="s">
        <v>45</v>
      </c>
      <c r="C2804" s="33">
        <v>93.806399999999996</v>
      </c>
      <c r="D2804" s="33">
        <v>95.314499999999995</v>
      </c>
      <c r="E2804" s="33">
        <v>100.08</v>
      </c>
      <c r="F2804" s="87" t="s">
        <v>46</v>
      </c>
    </row>
    <row r="2805" spans="2:8" ht="15" thickBot="1">
      <c r="B2805" s="84" t="s">
        <v>47</v>
      </c>
      <c r="C2805" s="33">
        <v>1.53</v>
      </c>
      <c r="D2805" s="33">
        <v>1.53</v>
      </c>
      <c r="E2805" s="33">
        <v>1.53</v>
      </c>
      <c r="F2805" s="88" t="s">
        <v>48</v>
      </c>
    </row>
    <row r="2806" spans="2:8" ht="15" thickBot="1">
      <c r="B2806" s="84" t="s">
        <v>49</v>
      </c>
      <c r="C2806" s="33">
        <v>0.55569999999999997</v>
      </c>
      <c r="D2806" s="21">
        <v>0.55520000000000003</v>
      </c>
      <c r="E2806" s="21">
        <v>0.55520000000000003</v>
      </c>
      <c r="F2806" s="88" t="s">
        <v>50</v>
      </c>
    </row>
    <row r="2807" spans="2:8" ht="15" thickBot="1">
      <c r="B2807" s="84" t="s">
        <v>51</v>
      </c>
      <c r="C2807" s="33">
        <v>454.5</v>
      </c>
      <c r="D2807" s="21">
        <v>468.44</v>
      </c>
      <c r="E2807" s="21">
        <v>468.44</v>
      </c>
      <c r="F2807" s="88" t="s">
        <v>52</v>
      </c>
    </row>
    <row r="2808" spans="2:8" ht="15" thickBot="1">
      <c r="B2808" s="84" t="s">
        <v>53</v>
      </c>
      <c r="C2808" s="33">
        <v>1260.008</v>
      </c>
      <c r="D2808" s="21">
        <v>1270</v>
      </c>
      <c r="E2808" s="21">
        <v>1306.3610000000001</v>
      </c>
      <c r="F2808" s="88" t="s">
        <v>54</v>
      </c>
    </row>
    <row r="2809" spans="2:8" ht="15" thickBot="1">
      <c r="B2809" s="84" t="s">
        <v>55</v>
      </c>
      <c r="C2809" s="33"/>
      <c r="D2809" s="21"/>
      <c r="E2809" s="21"/>
      <c r="F2809" s="88" t="s">
        <v>56</v>
      </c>
    </row>
    <row r="2810" spans="2:8" ht="15" thickBot="1">
      <c r="B2810" s="84" t="s">
        <v>57</v>
      </c>
      <c r="C2810" s="33"/>
      <c r="D2810" s="21"/>
      <c r="E2810" s="21"/>
      <c r="F2810" s="88" t="s">
        <v>58</v>
      </c>
    </row>
    <row r="2811" spans="2:8" ht="15" thickBot="1">
      <c r="B2811" s="84" t="s">
        <v>59</v>
      </c>
      <c r="C2811" s="33">
        <v>748.71</v>
      </c>
      <c r="D2811" s="21">
        <v>748.71</v>
      </c>
      <c r="E2811" s="21">
        <v>748.71</v>
      </c>
      <c r="F2811" s="88" t="s">
        <v>60</v>
      </c>
    </row>
    <row r="2812" spans="2:8" ht="15" thickBot="1">
      <c r="B2812" s="84" t="s">
        <v>61</v>
      </c>
      <c r="C2812" s="33">
        <v>8.9</v>
      </c>
      <c r="D2812" s="33">
        <v>9.9161999999999999</v>
      </c>
      <c r="E2812" s="21">
        <v>11.833206000000001</v>
      </c>
      <c r="F2812" s="88" t="s">
        <v>62</v>
      </c>
      <c r="H2812" s="64"/>
    </row>
    <row r="2813" spans="2:8" ht="15" thickBot="1">
      <c r="B2813" s="84" t="s">
        <v>63</v>
      </c>
      <c r="C2813" s="33">
        <v>278.28699999999998</v>
      </c>
      <c r="D2813" s="33">
        <v>243.78299999999999</v>
      </c>
      <c r="E2813" s="33">
        <v>244.542</v>
      </c>
      <c r="F2813" s="88" t="s">
        <v>64</v>
      </c>
    </row>
    <row r="2814" spans="2:8" ht="15" thickBot="1">
      <c r="B2814" s="84" t="s">
        <v>65</v>
      </c>
      <c r="C2814" s="33"/>
      <c r="D2814" s="21"/>
      <c r="E2814" s="21"/>
      <c r="F2814" s="88" t="s">
        <v>66</v>
      </c>
    </row>
    <row r="2815" spans="2:8" ht="15" thickBot="1">
      <c r="B2815" s="84" t="s">
        <v>67</v>
      </c>
      <c r="C2815" s="33">
        <v>10.916</v>
      </c>
      <c r="D2815" s="33">
        <v>10.916</v>
      </c>
      <c r="E2815" s="33">
        <v>10.916</v>
      </c>
      <c r="F2815" s="88" t="s">
        <v>68</v>
      </c>
    </row>
    <row r="2816" spans="2:8" ht="15" thickBot="1">
      <c r="B2816" s="84" t="s">
        <v>69</v>
      </c>
      <c r="C2816" s="33">
        <v>19.647399999999998</v>
      </c>
      <c r="D2816" s="33">
        <v>19.647399999999998</v>
      </c>
      <c r="E2816" s="33">
        <v>19.647399999999998</v>
      </c>
      <c r="F2816" s="88" t="s">
        <v>70</v>
      </c>
    </row>
    <row r="2817" spans="2:6" ht="15" thickBot="1">
      <c r="B2817" s="84" t="s">
        <v>71</v>
      </c>
      <c r="C2817" s="33">
        <v>3.91</v>
      </c>
      <c r="D2817" s="21">
        <v>3.91</v>
      </c>
      <c r="E2817" s="21">
        <v>3.91</v>
      </c>
      <c r="F2817" s="88" t="s">
        <v>72</v>
      </c>
    </row>
    <row r="2818" spans="2:6" ht="15" thickBot="1">
      <c r="B2818" s="84" t="s">
        <v>73</v>
      </c>
      <c r="C2818" s="33">
        <v>7.8834</v>
      </c>
      <c r="D2818" s="33">
        <v>7.391</v>
      </c>
      <c r="E2818" s="33">
        <v>8.1720000000000006</v>
      </c>
      <c r="F2818" s="88" t="s">
        <v>74</v>
      </c>
    </row>
    <row r="2819" spans="2:6" ht="15" thickBot="1">
      <c r="B2819" s="84" t="s">
        <v>75</v>
      </c>
      <c r="C2819" s="33"/>
      <c r="D2819" s="21"/>
      <c r="E2819" s="21"/>
      <c r="F2819" s="88" t="s">
        <v>76</v>
      </c>
    </row>
    <row r="2820" spans="2:6" ht="15" thickBot="1">
      <c r="B2820" s="84" t="s">
        <v>77</v>
      </c>
      <c r="C2820" s="33">
        <v>112.9547</v>
      </c>
      <c r="D2820" s="33">
        <v>132.6705</v>
      </c>
      <c r="E2820" s="33">
        <v>132.6705</v>
      </c>
      <c r="F2820" s="88" t="s">
        <v>78</v>
      </c>
    </row>
    <row r="2821" spans="2:6" ht="15" thickBot="1">
      <c r="B2821" s="84" t="s">
        <v>79</v>
      </c>
      <c r="C2821" s="33">
        <v>38.94</v>
      </c>
      <c r="D2821" s="33">
        <v>38.94</v>
      </c>
      <c r="E2821" s="33">
        <v>38.94</v>
      </c>
      <c r="F2821" s="88" t="s">
        <v>80</v>
      </c>
    </row>
    <row r="2822" spans="2:6" ht="15" thickBot="1">
      <c r="B2822" s="84" t="s">
        <v>81</v>
      </c>
      <c r="C2822" s="33">
        <v>670.96554000000003</v>
      </c>
      <c r="D2822" s="33">
        <v>670.96554000000003</v>
      </c>
      <c r="E2822" s="33">
        <v>670.96554000000003</v>
      </c>
      <c r="F2822" s="88" t="s">
        <v>82</v>
      </c>
    </row>
    <row r="2823" spans="2:6" ht="15" thickBot="1">
      <c r="B2823" s="84" t="s">
        <v>83</v>
      </c>
      <c r="C2823" s="33">
        <v>578</v>
      </c>
      <c r="D2823" s="21">
        <v>578</v>
      </c>
      <c r="E2823" s="21">
        <v>578</v>
      </c>
      <c r="F2823" s="88" t="s">
        <v>84</v>
      </c>
    </row>
    <row r="2824" spans="2:6" ht="15" thickBot="1">
      <c r="B2824" s="84" t="s">
        <v>85</v>
      </c>
      <c r="C2824" s="33">
        <v>32.020000000000003</v>
      </c>
      <c r="D2824" s="21">
        <v>32.020000000000003</v>
      </c>
      <c r="E2824" s="21">
        <v>32.020000000000003</v>
      </c>
      <c r="F2824" s="89" t="s">
        <v>86</v>
      </c>
    </row>
    <row r="2825" spans="2:6" ht="15" thickBot="1">
      <c r="B2825" s="85" t="s">
        <v>87</v>
      </c>
      <c r="C2825" s="33">
        <v>56.003</v>
      </c>
      <c r="D2825" s="21">
        <v>56.003</v>
      </c>
      <c r="E2825" s="21">
        <v>56.003</v>
      </c>
      <c r="F2825" s="92" t="s">
        <v>88</v>
      </c>
    </row>
    <row r="2826" spans="2:6" ht="16.5" thickBot="1">
      <c r="B2826" s="86" t="s">
        <v>383</v>
      </c>
      <c r="C2826" s="90">
        <f>SUM(C2804:C2825)</f>
        <v>4377.5371399999995</v>
      </c>
      <c r="D2826" s="90">
        <f>SUM(D2804:D2825)</f>
        <v>4388.7123400000009</v>
      </c>
      <c r="E2826" s="90">
        <f>SUM(E2804:E2825)</f>
        <v>4433.295846</v>
      </c>
      <c r="F2826" s="86" t="s">
        <v>385</v>
      </c>
    </row>
    <row r="2845" spans="2:9">
      <c r="B2845" s="65" t="s">
        <v>435</v>
      </c>
      <c r="I2845" s="59" t="s">
        <v>436</v>
      </c>
    </row>
    <row r="2846" spans="2:9">
      <c r="B2846" s="65" t="s">
        <v>441</v>
      </c>
      <c r="I2846" s="59" t="s">
        <v>442</v>
      </c>
    </row>
    <row r="2847" spans="2:9" ht="15" thickBot="1">
      <c r="B2847" s="65" t="s">
        <v>444</v>
      </c>
      <c r="I2847" s="59" t="s">
        <v>445</v>
      </c>
    </row>
    <row r="2848" spans="2:9" ht="15" thickBot="1">
      <c r="B2848" s="96" t="s">
        <v>341</v>
      </c>
      <c r="C2848" s="96">
        <v>2012</v>
      </c>
      <c r="D2848" s="96">
        <v>2013</v>
      </c>
      <c r="E2848" s="96">
        <v>2014</v>
      </c>
      <c r="F2848" s="96">
        <v>2015</v>
      </c>
      <c r="G2848" s="96">
        <v>2016</v>
      </c>
      <c r="H2848" s="96">
        <v>2017</v>
      </c>
      <c r="I2848" s="96" t="s">
        <v>345</v>
      </c>
    </row>
    <row r="2849" spans="2:9" ht="15" thickBot="1">
      <c r="B2849" s="83" t="s">
        <v>45</v>
      </c>
      <c r="C2849" s="99">
        <v>2895.1</v>
      </c>
      <c r="D2849" s="99">
        <v>2898.1</v>
      </c>
      <c r="E2849" s="99">
        <v>2370.8000000000002</v>
      </c>
      <c r="F2849" s="99">
        <v>1706</v>
      </c>
      <c r="G2849" s="99">
        <v>1516.5</v>
      </c>
      <c r="H2849" s="99">
        <v>1446</v>
      </c>
      <c r="I2849" s="87" t="s">
        <v>46</v>
      </c>
    </row>
    <row r="2850" spans="2:9" ht="15" thickBot="1">
      <c r="B2850" s="84" t="s">
        <v>47</v>
      </c>
      <c r="C2850" s="99">
        <v>3905</v>
      </c>
      <c r="D2850" s="99">
        <v>4150</v>
      </c>
      <c r="E2850" s="99">
        <v>4286</v>
      </c>
      <c r="F2850" s="99">
        <v>4286</v>
      </c>
      <c r="G2850" s="99">
        <v>4589.6000000000004</v>
      </c>
      <c r="H2850" s="99">
        <v>4687</v>
      </c>
      <c r="I2850" s="88" t="s">
        <v>48</v>
      </c>
    </row>
    <row r="2851" spans="2:9" ht="15" thickBot="1">
      <c r="B2851" s="84" t="s">
        <v>49</v>
      </c>
      <c r="C2851" s="99"/>
      <c r="D2851" s="100"/>
      <c r="E2851" s="100"/>
      <c r="F2851" s="99"/>
      <c r="G2851" s="100"/>
      <c r="H2851" s="100"/>
      <c r="I2851" s="88" t="s">
        <v>50</v>
      </c>
    </row>
    <row r="2852" spans="2:9" ht="15" thickBot="1">
      <c r="B2852" s="84" t="s">
        <v>51</v>
      </c>
      <c r="C2852" s="99">
        <v>137188</v>
      </c>
      <c r="D2852" s="100">
        <v>139087</v>
      </c>
      <c r="E2852" s="100">
        <v>139087</v>
      </c>
      <c r="F2852" s="99">
        <v>145629</v>
      </c>
      <c r="G2852" s="100">
        <v>181076</v>
      </c>
      <c r="H2852" s="100">
        <v>306467</v>
      </c>
      <c r="I2852" s="88" t="s">
        <v>52</v>
      </c>
    </row>
    <row r="2853" spans="2:9" ht="15" thickBot="1">
      <c r="B2853" s="84" t="s">
        <v>53</v>
      </c>
      <c r="C2853" s="99">
        <v>699.5</v>
      </c>
      <c r="D2853" s="100">
        <v>699.5</v>
      </c>
      <c r="E2853" s="100">
        <v>699.5</v>
      </c>
      <c r="F2853" s="99">
        <v>706.25</v>
      </c>
      <c r="G2853" s="100">
        <v>772</v>
      </c>
      <c r="H2853" s="100">
        <v>772</v>
      </c>
      <c r="I2853" s="88" t="s">
        <v>54</v>
      </c>
    </row>
    <row r="2854" spans="2:9" ht="15" thickBot="1">
      <c r="B2854" s="84" t="s">
        <v>55</v>
      </c>
      <c r="C2854" s="99">
        <v>2641.88</v>
      </c>
      <c r="D2854" s="100">
        <v>2641.88</v>
      </c>
      <c r="E2854" s="100">
        <v>1722.75</v>
      </c>
      <c r="F2854" s="99">
        <v>1533.87</v>
      </c>
      <c r="G2854" s="100">
        <v>2577.21</v>
      </c>
      <c r="H2854" s="100">
        <v>1444.6</v>
      </c>
      <c r="I2854" s="88" t="s">
        <v>56</v>
      </c>
    </row>
    <row r="2855" spans="2:9" ht="15" thickBot="1">
      <c r="B2855" s="84" t="s">
        <v>57</v>
      </c>
      <c r="C2855" s="99"/>
      <c r="D2855" s="100"/>
      <c r="E2855" s="100"/>
      <c r="F2855" s="99"/>
      <c r="G2855" s="100"/>
      <c r="H2855" s="100"/>
      <c r="I2855" s="88" t="s">
        <v>58</v>
      </c>
    </row>
    <row r="2856" spans="2:9" ht="15" thickBot="1">
      <c r="B2856" s="84" t="s">
        <v>59</v>
      </c>
      <c r="C2856" s="99">
        <v>13568.7</v>
      </c>
      <c r="D2856" s="100">
        <v>36595.03</v>
      </c>
      <c r="E2856" s="100">
        <v>37562.78</v>
      </c>
      <c r="F2856" s="99">
        <v>36487</v>
      </c>
      <c r="G2856" s="100">
        <v>17211.939999999999</v>
      </c>
      <c r="H2856" s="100">
        <v>17075.46</v>
      </c>
      <c r="I2856" s="88" t="s">
        <v>60</v>
      </c>
    </row>
    <row r="2857" spans="2:9" ht="15" thickBot="1">
      <c r="B2857" s="84" t="s">
        <v>61</v>
      </c>
      <c r="C2857" s="99">
        <v>54845</v>
      </c>
      <c r="D2857" s="99">
        <v>130000</v>
      </c>
      <c r="E2857" s="100">
        <v>130000</v>
      </c>
      <c r="F2857" s="99">
        <v>130000</v>
      </c>
      <c r="G2857" s="99">
        <v>130000</v>
      </c>
      <c r="H2857" s="100">
        <v>130000</v>
      </c>
      <c r="I2857" s="88" t="s">
        <v>62</v>
      </c>
    </row>
    <row r="2858" spans="2:9" ht="15" thickBot="1">
      <c r="B2858" s="84" t="s">
        <v>63</v>
      </c>
      <c r="C2858" s="99">
        <v>19987</v>
      </c>
      <c r="D2858" s="99">
        <v>19987</v>
      </c>
      <c r="E2858" s="99">
        <v>19987</v>
      </c>
      <c r="F2858" s="99">
        <v>19987</v>
      </c>
      <c r="G2858" s="99">
        <v>19987</v>
      </c>
      <c r="H2858" s="99">
        <v>19987</v>
      </c>
      <c r="I2858" s="88" t="s">
        <v>64</v>
      </c>
    </row>
    <row r="2859" spans="2:9" ht="15" thickBot="1">
      <c r="B2859" s="84" t="s">
        <v>65</v>
      </c>
      <c r="C2859" s="99"/>
      <c r="D2859" s="100"/>
      <c r="E2859" s="100"/>
      <c r="F2859" s="99"/>
      <c r="G2859" s="100"/>
      <c r="H2859" s="100"/>
      <c r="I2859" s="88" t="s">
        <v>66</v>
      </c>
    </row>
    <row r="2860" spans="2:9" ht="15" thickBot="1">
      <c r="B2860" s="84" t="s">
        <v>67</v>
      </c>
      <c r="C2860" s="99"/>
      <c r="D2860" s="99">
        <v>39.5</v>
      </c>
      <c r="E2860" s="99">
        <v>50.5</v>
      </c>
      <c r="F2860" s="99">
        <v>57.5</v>
      </c>
      <c r="G2860" s="99">
        <v>60</v>
      </c>
      <c r="H2860" s="99">
        <v>60</v>
      </c>
      <c r="I2860" s="88" t="s">
        <v>68</v>
      </c>
    </row>
    <row r="2861" spans="2:9" ht="15" thickBot="1">
      <c r="B2861" s="84" t="s">
        <v>69</v>
      </c>
      <c r="C2861" s="99">
        <v>38.340000000000003</v>
      </c>
      <c r="D2861" s="99">
        <v>38.340000000000003</v>
      </c>
      <c r="E2861" s="99">
        <v>38.340000000000003</v>
      </c>
      <c r="F2861" s="99">
        <v>38.340000000000003</v>
      </c>
      <c r="G2861" s="99">
        <v>38.340000000000003</v>
      </c>
      <c r="H2861" s="99">
        <v>38.340000000000003</v>
      </c>
      <c r="I2861" s="88" t="s">
        <v>70</v>
      </c>
    </row>
    <row r="2862" spans="2:9" ht="15" thickBot="1">
      <c r="B2862" s="84" t="s">
        <v>71</v>
      </c>
      <c r="C2862" s="99">
        <v>6354</v>
      </c>
      <c r="D2862" s="100">
        <v>6354</v>
      </c>
      <c r="E2862" s="100">
        <v>6896.25</v>
      </c>
      <c r="F2862" s="99">
        <v>6014</v>
      </c>
      <c r="G2862" s="100">
        <v>5993</v>
      </c>
      <c r="H2862" s="100">
        <v>5297.9</v>
      </c>
      <c r="I2862" s="88" t="s">
        <v>72</v>
      </c>
    </row>
    <row r="2863" spans="2:9" ht="15" thickBot="1">
      <c r="B2863" s="84" t="s">
        <v>73</v>
      </c>
      <c r="C2863" s="99"/>
      <c r="D2863" s="99"/>
      <c r="E2863" s="99"/>
      <c r="F2863" s="99"/>
      <c r="G2863" s="99"/>
      <c r="H2863" s="99"/>
      <c r="I2863" s="88" t="s">
        <v>74</v>
      </c>
    </row>
    <row r="2864" spans="2:9" ht="15" thickBot="1">
      <c r="B2864" s="84" t="s">
        <v>75</v>
      </c>
      <c r="C2864" s="99"/>
      <c r="D2864" s="100"/>
      <c r="E2864" s="100"/>
      <c r="F2864" s="99">
        <v>20.3</v>
      </c>
      <c r="G2864" s="100">
        <v>20.3</v>
      </c>
      <c r="H2864" s="100">
        <v>20.3</v>
      </c>
      <c r="I2864" s="88" t="s">
        <v>76</v>
      </c>
    </row>
    <row r="2865" spans="2:9" ht="15" thickBot="1">
      <c r="B2865" s="84" t="s">
        <v>77</v>
      </c>
      <c r="C2865" s="99">
        <v>3303.24</v>
      </c>
      <c r="D2865" s="99">
        <v>2571.1999999999998</v>
      </c>
      <c r="E2865" s="99">
        <v>1079</v>
      </c>
      <c r="F2865" s="99">
        <v>1222.46</v>
      </c>
      <c r="G2865" s="99">
        <v>1079</v>
      </c>
      <c r="H2865" s="99">
        <v>1353</v>
      </c>
      <c r="I2865" s="88" t="s">
        <v>78</v>
      </c>
    </row>
    <row r="2866" spans="2:9" ht="15" thickBot="1">
      <c r="B2866" s="84" t="s">
        <v>79</v>
      </c>
      <c r="C2866" s="99"/>
      <c r="D2866" s="99"/>
      <c r="E2866" s="99"/>
      <c r="F2866" s="99"/>
      <c r="G2866" s="99"/>
      <c r="H2866" s="99"/>
      <c r="I2866" s="88" t="s">
        <v>80</v>
      </c>
    </row>
    <row r="2867" spans="2:9" ht="15" thickBot="1">
      <c r="B2867" s="84" t="s">
        <v>81</v>
      </c>
      <c r="C2867" s="99">
        <v>85801</v>
      </c>
      <c r="D2867" s="99">
        <v>85801</v>
      </c>
      <c r="E2867" s="99">
        <v>85801</v>
      </c>
      <c r="F2867" s="99">
        <v>85000</v>
      </c>
      <c r="G2867" s="99">
        <v>105907.89</v>
      </c>
      <c r="H2867" s="99">
        <v>105908</v>
      </c>
      <c r="I2867" s="88" t="s">
        <v>82</v>
      </c>
    </row>
    <row r="2868" spans="2:9" ht="15" thickBot="1">
      <c r="B2868" s="84" t="s">
        <v>83</v>
      </c>
      <c r="C2868" s="99">
        <v>16600</v>
      </c>
      <c r="D2868" s="100">
        <v>8660</v>
      </c>
      <c r="E2868" s="100" t="s">
        <v>446</v>
      </c>
      <c r="F2868" s="99">
        <v>9330</v>
      </c>
      <c r="G2868" s="100">
        <v>10000.35</v>
      </c>
      <c r="H2868" s="100">
        <v>9174.5300000000007</v>
      </c>
      <c r="I2868" s="88" t="s">
        <v>84</v>
      </c>
    </row>
    <row r="2869" spans="2:9" ht="15" thickBot="1">
      <c r="B2869" s="84" t="s">
        <v>85</v>
      </c>
      <c r="C2869" s="99"/>
      <c r="D2869" s="100"/>
      <c r="E2869" s="100"/>
      <c r="F2869" s="99"/>
      <c r="G2869" s="100"/>
      <c r="H2869" s="100"/>
      <c r="I2869" s="89" t="s">
        <v>86</v>
      </c>
    </row>
    <row r="2870" spans="2:9" ht="15" thickBot="1">
      <c r="B2870" s="85" t="s">
        <v>87</v>
      </c>
      <c r="C2870" s="99"/>
      <c r="D2870" s="100"/>
      <c r="E2870" s="100"/>
      <c r="F2870" s="99"/>
      <c r="G2870" s="100"/>
      <c r="H2870" s="100"/>
      <c r="I2870" s="98" t="s">
        <v>88</v>
      </c>
    </row>
    <row r="2871" spans="2:9" ht="16.5" thickBot="1">
      <c r="B2871" s="86" t="s">
        <v>383</v>
      </c>
      <c r="C2871" s="101">
        <f t="shared" ref="C2871:H2871" si="269">SUM(C2849:C2870)</f>
        <v>347826.76</v>
      </c>
      <c r="D2871" s="101">
        <f t="shared" si="269"/>
        <v>439522.55000000005</v>
      </c>
      <c r="E2871" s="101">
        <f t="shared" si="269"/>
        <v>429580.92</v>
      </c>
      <c r="F2871" s="101">
        <f t="shared" si="269"/>
        <v>442017.72000000003</v>
      </c>
      <c r="G2871" s="101">
        <f t="shared" si="269"/>
        <v>480829.13</v>
      </c>
      <c r="H2871" s="101">
        <f t="shared" si="269"/>
        <v>603731.13000000012</v>
      </c>
      <c r="I2871" s="86" t="s">
        <v>385</v>
      </c>
    </row>
    <row r="2872" spans="2:9" ht="16.5" thickBot="1">
      <c r="B2872" s="86" t="s">
        <v>384</v>
      </c>
      <c r="C2872" s="101">
        <v>37490215</v>
      </c>
      <c r="D2872" s="101">
        <v>43091113</v>
      </c>
      <c r="E2872" s="101">
        <v>48753982</v>
      </c>
      <c r="F2872" s="101">
        <v>50466250</v>
      </c>
      <c r="G2872" s="101">
        <v>58186980</v>
      </c>
      <c r="H2872" s="101">
        <v>69845243</v>
      </c>
      <c r="I2872" s="86" t="s">
        <v>382</v>
      </c>
    </row>
    <row r="2873" spans="2:9">
      <c r="I2873" s="59" t="s">
        <v>443</v>
      </c>
    </row>
  </sheetData>
  <mergeCells count="400">
    <mergeCell ref="B2771:B2773"/>
    <mergeCell ref="I2771:I2773"/>
    <mergeCell ref="C2771:D2771"/>
    <mergeCell ref="E2771:F2771"/>
    <mergeCell ref="G2771:H2771"/>
    <mergeCell ref="B2737:B2739"/>
    <mergeCell ref="C2737:E2737"/>
    <mergeCell ref="F2737:H2737"/>
    <mergeCell ref="I2737:K2737"/>
    <mergeCell ref="L2737:L2739"/>
    <mergeCell ref="B2703:B2705"/>
    <mergeCell ref="C2703:E2703"/>
    <mergeCell ref="F2703:H2703"/>
    <mergeCell ref="I2703:K2703"/>
    <mergeCell ref="L2703:L2705"/>
    <mergeCell ref="B2670:B2672"/>
    <mergeCell ref="C2670:E2670"/>
    <mergeCell ref="F2670:H2670"/>
    <mergeCell ref="I2670:K2670"/>
    <mergeCell ref="L2670:L2672"/>
    <mergeCell ref="B2636:B2638"/>
    <mergeCell ref="C2636:E2636"/>
    <mergeCell ref="F2636:H2636"/>
    <mergeCell ref="I2636:K2636"/>
    <mergeCell ref="L2636:L2638"/>
    <mergeCell ref="B2605:B2607"/>
    <mergeCell ref="C2605:E2605"/>
    <mergeCell ref="F2605:H2605"/>
    <mergeCell ref="I2605:K2605"/>
    <mergeCell ref="L2605:L2607"/>
    <mergeCell ref="B2573:B2575"/>
    <mergeCell ref="C2573:E2573"/>
    <mergeCell ref="F2573:H2573"/>
    <mergeCell ref="I2573:K2573"/>
    <mergeCell ref="L2573:L2575"/>
    <mergeCell ref="B2540:B2542"/>
    <mergeCell ref="C2540:E2540"/>
    <mergeCell ref="F2540:H2540"/>
    <mergeCell ref="I2540:K2540"/>
    <mergeCell ref="L2540:L2542"/>
    <mergeCell ref="B2433:B2435"/>
    <mergeCell ref="C2433:E2433"/>
    <mergeCell ref="F2433:H2433"/>
    <mergeCell ref="I2433:K2433"/>
    <mergeCell ref="L2433:L2435"/>
    <mergeCell ref="B2401:B2403"/>
    <mergeCell ref="C2401:E2401"/>
    <mergeCell ref="F2401:H2401"/>
    <mergeCell ref="I2401:K2401"/>
    <mergeCell ref="L2401:L2403"/>
    <mergeCell ref="B2504:B2506"/>
    <mergeCell ref="C2504:E2504"/>
    <mergeCell ref="F2504:H2504"/>
    <mergeCell ref="I2504:K2504"/>
    <mergeCell ref="L2504:L2506"/>
    <mergeCell ref="B2472:B2474"/>
    <mergeCell ref="C2472:E2472"/>
    <mergeCell ref="F2472:H2472"/>
    <mergeCell ref="I2472:K2472"/>
    <mergeCell ref="L2472:L2474"/>
    <mergeCell ref="B2362:B2364"/>
    <mergeCell ref="C2362:E2362"/>
    <mergeCell ref="F2362:H2362"/>
    <mergeCell ref="I2362:K2362"/>
    <mergeCell ref="L2362:L2364"/>
    <mergeCell ref="B2262:B2264"/>
    <mergeCell ref="C2262:E2262"/>
    <mergeCell ref="F2262:H2262"/>
    <mergeCell ref="I2262:K2262"/>
    <mergeCell ref="L2262:L2264"/>
    <mergeCell ref="B2327:B2329"/>
    <mergeCell ref="C2327:E2327"/>
    <mergeCell ref="F2327:H2327"/>
    <mergeCell ref="I2327:K2327"/>
    <mergeCell ref="L2327:L2329"/>
    <mergeCell ref="B2294:B2296"/>
    <mergeCell ref="C2294:E2294"/>
    <mergeCell ref="F2294:H2294"/>
    <mergeCell ref="I2294:K2294"/>
    <mergeCell ref="L2294:L2296"/>
    <mergeCell ref="B2228:B2230"/>
    <mergeCell ref="C2228:E2228"/>
    <mergeCell ref="F2228:H2228"/>
    <mergeCell ref="I2228:K2228"/>
    <mergeCell ref="L2228:L2230"/>
    <mergeCell ref="B2194:B2196"/>
    <mergeCell ref="C2194:E2194"/>
    <mergeCell ref="F2194:H2194"/>
    <mergeCell ref="I2194:K2194"/>
    <mergeCell ref="L2194:L2196"/>
    <mergeCell ref="B2160:B2162"/>
    <mergeCell ref="C2160:E2160"/>
    <mergeCell ref="F2160:H2160"/>
    <mergeCell ref="I2160:K2160"/>
    <mergeCell ref="L2160:L2162"/>
    <mergeCell ref="B2126:B2128"/>
    <mergeCell ref="C2126:E2126"/>
    <mergeCell ref="F2126:H2126"/>
    <mergeCell ref="I2126:K2126"/>
    <mergeCell ref="L2126:L2128"/>
    <mergeCell ref="B2090:B2092"/>
    <mergeCell ref="C2090:E2090"/>
    <mergeCell ref="F2090:H2090"/>
    <mergeCell ref="I2090:K2090"/>
    <mergeCell ref="L2090:L2092"/>
    <mergeCell ref="B2057:B2059"/>
    <mergeCell ref="C2057:E2057"/>
    <mergeCell ref="F2057:H2057"/>
    <mergeCell ref="I2057:K2057"/>
    <mergeCell ref="L2057:L2059"/>
    <mergeCell ref="B2023:B2025"/>
    <mergeCell ref="C2023:E2023"/>
    <mergeCell ref="F2023:H2023"/>
    <mergeCell ref="I2023:K2023"/>
    <mergeCell ref="L2023:L2025"/>
    <mergeCell ref="B1989:B1991"/>
    <mergeCell ref="C1989:E1989"/>
    <mergeCell ref="F1989:H1989"/>
    <mergeCell ref="I1989:K1989"/>
    <mergeCell ref="L1989:L1991"/>
    <mergeCell ref="B1955:B1957"/>
    <mergeCell ref="C1955:E1955"/>
    <mergeCell ref="F1955:H1955"/>
    <mergeCell ref="I1955:K1955"/>
    <mergeCell ref="L1955:L1957"/>
    <mergeCell ref="B1922:B1924"/>
    <mergeCell ref="C1922:E1922"/>
    <mergeCell ref="F1922:H1922"/>
    <mergeCell ref="I1922:K1922"/>
    <mergeCell ref="L1922:L1924"/>
    <mergeCell ref="B1888:B1890"/>
    <mergeCell ref="C1888:E1888"/>
    <mergeCell ref="F1888:H1888"/>
    <mergeCell ref="I1888:K1888"/>
    <mergeCell ref="L1888:L1890"/>
    <mergeCell ref="B1856:B1858"/>
    <mergeCell ref="C1856:E1856"/>
    <mergeCell ref="F1856:H1856"/>
    <mergeCell ref="I1856:K1856"/>
    <mergeCell ref="L1856:L1858"/>
    <mergeCell ref="B1823:B1825"/>
    <mergeCell ref="C1823:E1823"/>
    <mergeCell ref="F1823:H1823"/>
    <mergeCell ref="I1823:K1823"/>
    <mergeCell ref="L1823:L1825"/>
    <mergeCell ref="B1791:B1793"/>
    <mergeCell ref="C1791:E1791"/>
    <mergeCell ref="F1791:H1791"/>
    <mergeCell ref="I1791:K1791"/>
    <mergeCell ref="L1791:L1793"/>
    <mergeCell ref="B1754:B1756"/>
    <mergeCell ref="C1754:E1754"/>
    <mergeCell ref="F1754:H1754"/>
    <mergeCell ref="I1754:K1754"/>
    <mergeCell ref="L1754:L1756"/>
    <mergeCell ref="B1722:B1724"/>
    <mergeCell ref="C1722:E1722"/>
    <mergeCell ref="F1722:H1722"/>
    <mergeCell ref="I1722:K1722"/>
    <mergeCell ref="L1722:L1724"/>
    <mergeCell ref="B1691:B1693"/>
    <mergeCell ref="C1691:E1691"/>
    <mergeCell ref="F1691:H1691"/>
    <mergeCell ref="I1691:K1691"/>
    <mergeCell ref="L1691:L1693"/>
    <mergeCell ref="B1660:B1662"/>
    <mergeCell ref="C1660:E1660"/>
    <mergeCell ref="F1660:H1660"/>
    <mergeCell ref="I1660:K1660"/>
    <mergeCell ref="L1660:L1662"/>
    <mergeCell ref="B1627:B1629"/>
    <mergeCell ref="C1627:E1627"/>
    <mergeCell ref="F1627:H1627"/>
    <mergeCell ref="I1627:K1627"/>
    <mergeCell ref="L1627:L1629"/>
    <mergeCell ref="B1595:B1597"/>
    <mergeCell ref="C1595:E1595"/>
    <mergeCell ref="F1595:H1595"/>
    <mergeCell ref="I1595:K1595"/>
    <mergeCell ref="L1595:L1597"/>
    <mergeCell ref="B1562:B1564"/>
    <mergeCell ref="C1562:E1562"/>
    <mergeCell ref="F1562:H1562"/>
    <mergeCell ref="I1562:K1562"/>
    <mergeCell ref="L1562:L1564"/>
    <mergeCell ref="B1532:B1534"/>
    <mergeCell ref="C1532:E1532"/>
    <mergeCell ref="F1532:H1532"/>
    <mergeCell ref="I1532:K1532"/>
    <mergeCell ref="L1532:L1534"/>
    <mergeCell ref="B1499:B1501"/>
    <mergeCell ref="C1499:E1499"/>
    <mergeCell ref="F1499:H1499"/>
    <mergeCell ref="I1499:K1499"/>
    <mergeCell ref="L1499:L1501"/>
    <mergeCell ref="B1466:B1468"/>
    <mergeCell ref="C1466:E1466"/>
    <mergeCell ref="F1466:H1466"/>
    <mergeCell ref="I1466:K1466"/>
    <mergeCell ref="L1466:L1468"/>
    <mergeCell ref="B1433:B1435"/>
    <mergeCell ref="C1433:E1433"/>
    <mergeCell ref="F1433:H1433"/>
    <mergeCell ref="I1433:K1433"/>
    <mergeCell ref="L1433:L1435"/>
    <mergeCell ref="B1399:B1401"/>
    <mergeCell ref="C1399:E1399"/>
    <mergeCell ref="F1399:H1399"/>
    <mergeCell ref="I1399:K1399"/>
    <mergeCell ref="L1399:L1401"/>
    <mergeCell ref="B1367:B1369"/>
    <mergeCell ref="C1367:E1367"/>
    <mergeCell ref="F1367:H1367"/>
    <mergeCell ref="I1367:K1367"/>
    <mergeCell ref="L1367:L1369"/>
    <mergeCell ref="B1334:B1336"/>
    <mergeCell ref="C1334:E1334"/>
    <mergeCell ref="F1334:H1334"/>
    <mergeCell ref="I1334:K1334"/>
    <mergeCell ref="L1334:L1336"/>
    <mergeCell ref="B1299:B1301"/>
    <mergeCell ref="C1299:E1299"/>
    <mergeCell ref="F1299:H1299"/>
    <mergeCell ref="I1299:K1299"/>
    <mergeCell ref="L1299:L1301"/>
    <mergeCell ref="B1266:B1268"/>
    <mergeCell ref="C1266:E1266"/>
    <mergeCell ref="F1266:H1266"/>
    <mergeCell ref="I1266:K1266"/>
    <mergeCell ref="L1266:L1268"/>
    <mergeCell ref="B1233:B1235"/>
    <mergeCell ref="C1233:E1233"/>
    <mergeCell ref="F1233:H1233"/>
    <mergeCell ref="I1233:K1233"/>
    <mergeCell ref="L1233:L1235"/>
    <mergeCell ref="B1196:B1198"/>
    <mergeCell ref="C1196:E1196"/>
    <mergeCell ref="F1196:H1196"/>
    <mergeCell ref="I1196:K1196"/>
    <mergeCell ref="L1196:L1198"/>
    <mergeCell ref="B1165:B1167"/>
    <mergeCell ref="C1165:E1165"/>
    <mergeCell ref="F1165:H1165"/>
    <mergeCell ref="I1165:K1165"/>
    <mergeCell ref="L1165:L1167"/>
    <mergeCell ref="B1134:B1136"/>
    <mergeCell ref="C1134:E1134"/>
    <mergeCell ref="F1134:H1134"/>
    <mergeCell ref="I1134:K1134"/>
    <mergeCell ref="L1134:L1136"/>
    <mergeCell ref="B1100:B1102"/>
    <mergeCell ref="C1100:E1100"/>
    <mergeCell ref="F1100:H1100"/>
    <mergeCell ref="I1100:K1100"/>
    <mergeCell ref="L1100:L1102"/>
    <mergeCell ref="B1067:B1069"/>
    <mergeCell ref="C1067:E1067"/>
    <mergeCell ref="F1067:H1067"/>
    <mergeCell ref="I1067:K1067"/>
    <mergeCell ref="L1067:L1069"/>
    <mergeCell ref="B932:B934"/>
    <mergeCell ref="C932:E932"/>
    <mergeCell ref="F932:H932"/>
    <mergeCell ref="I932:K932"/>
    <mergeCell ref="L932:L934"/>
    <mergeCell ref="B901:B903"/>
    <mergeCell ref="C901:E901"/>
    <mergeCell ref="F901:H901"/>
    <mergeCell ref="I901:K901"/>
    <mergeCell ref="L901:L903"/>
    <mergeCell ref="B870:B872"/>
    <mergeCell ref="C870:E870"/>
    <mergeCell ref="F870:H870"/>
    <mergeCell ref="I870:K870"/>
    <mergeCell ref="L870:L872"/>
    <mergeCell ref="B837:B839"/>
    <mergeCell ref="C837:E837"/>
    <mergeCell ref="F837:H837"/>
    <mergeCell ref="I837:K837"/>
    <mergeCell ref="L837:L839"/>
    <mergeCell ref="B804:B806"/>
    <mergeCell ref="C804:E804"/>
    <mergeCell ref="F804:H804"/>
    <mergeCell ref="I804:K804"/>
    <mergeCell ref="L804:L806"/>
    <mergeCell ref="B771:B773"/>
    <mergeCell ref="C771:E771"/>
    <mergeCell ref="F771:H771"/>
    <mergeCell ref="I771:K771"/>
    <mergeCell ref="L771:L773"/>
    <mergeCell ref="B738:B740"/>
    <mergeCell ref="C738:E738"/>
    <mergeCell ref="F738:H738"/>
    <mergeCell ref="I738:K738"/>
    <mergeCell ref="L738:L740"/>
    <mergeCell ref="B704:B706"/>
    <mergeCell ref="C704:E704"/>
    <mergeCell ref="F704:H704"/>
    <mergeCell ref="I704:K704"/>
    <mergeCell ref="L704:L706"/>
    <mergeCell ref="B669:B671"/>
    <mergeCell ref="C669:E669"/>
    <mergeCell ref="F669:H669"/>
    <mergeCell ref="I669:K669"/>
    <mergeCell ref="L669:L671"/>
    <mergeCell ref="B638:B640"/>
    <mergeCell ref="C638:E638"/>
    <mergeCell ref="F638:H638"/>
    <mergeCell ref="I638:K638"/>
    <mergeCell ref="L638:L640"/>
    <mergeCell ref="B605:B607"/>
    <mergeCell ref="C605:E605"/>
    <mergeCell ref="F605:H605"/>
    <mergeCell ref="I605:K605"/>
    <mergeCell ref="L605:L607"/>
    <mergeCell ref="B572:B574"/>
    <mergeCell ref="C572:E572"/>
    <mergeCell ref="F572:H572"/>
    <mergeCell ref="I572:K572"/>
    <mergeCell ref="L572:L574"/>
    <mergeCell ref="B538:B540"/>
    <mergeCell ref="C538:E538"/>
    <mergeCell ref="F538:H538"/>
    <mergeCell ref="I538:K538"/>
    <mergeCell ref="L538:L540"/>
    <mergeCell ref="B506:B508"/>
    <mergeCell ref="C506:E506"/>
    <mergeCell ref="F506:H506"/>
    <mergeCell ref="I506:K506"/>
    <mergeCell ref="L506:L508"/>
    <mergeCell ref="B473:B475"/>
    <mergeCell ref="C473:E473"/>
    <mergeCell ref="F473:H473"/>
    <mergeCell ref="I473:K473"/>
    <mergeCell ref="L473:L475"/>
    <mergeCell ref="B434:B436"/>
    <mergeCell ref="C434:E434"/>
    <mergeCell ref="F434:H434"/>
    <mergeCell ref="I434:K434"/>
    <mergeCell ref="L434:L436"/>
    <mergeCell ref="B413:B415"/>
    <mergeCell ref="C413:E413"/>
    <mergeCell ref="F413:H413"/>
    <mergeCell ref="I413:K413"/>
    <mergeCell ref="L413:L415"/>
    <mergeCell ref="B347:B349"/>
    <mergeCell ref="C347:E347"/>
    <mergeCell ref="F347:H347"/>
    <mergeCell ref="I347:K347"/>
    <mergeCell ref="L347:L349"/>
    <mergeCell ref="B314:B316"/>
    <mergeCell ref="C314:E314"/>
    <mergeCell ref="F314:H314"/>
    <mergeCell ref="I314:K314"/>
    <mergeCell ref="L314:L316"/>
    <mergeCell ref="B278:B280"/>
    <mergeCell ref="C278:E278"/>
    <mergeCell ref="F278:H278"/>
    <mergeCell ref="I278:K278"/>
    <mergeCell ref="L278:L280"/>
    <mergeCell ref="B243:B245"/>
    <mergeCell ref="C243:E243"/>
    <mergeCell ref="F243:H243"/>
    <mergeCell ref="I243:K243"/>
    <mergeCell ref="L243:L245"/>
    <mergeCell ref="B209:B211"/>
    <mergeCell ref="C209:E209"/>
    <mergeCell ref="F209:H209"/>
    <mergeCell ref="I209:K209"/>
    <mergeCell ref="L209:L211"/>
    <mergeCell ref="B177:B179"/>
    <mergeCell ref="C177:E177"/>
    <mergeCell ref="F177:H177"/>
    <mergeCell ref="I177:K177"/>
    <mergeCell ref="L177:L179"/>
    <mergeCell ref="B145:B147"/>
    <mergeCell ref="C145:E145"/>
    <mergeCell ref="F145:H145"/>
    <mergeCell ref="I145:K145"/>
    <mergeCell ref="L145:L147"/>
    <mergeCell ref="B113:B115"/>
    <mergeCell ref="C113:E113"/>
    <mergeCell ref="F113:H113"/>
    <mergeCell ref="I113:K113"/>
    <mergeCell ref="L113:L115"/>
    <mergeCell ref="C6:E6"/>
    <mergeCell ref="F6:H6"/>
    <mergeCell ref="I6:K6"/>
    <mergeCell ref="B6:B8"/>
    <mergeCell ref="L6:L8"/>
    <mergeCell ref="B80:B82"/>
    <mergeCell ref="C80:E80"/>
    <mergeCell ref="F80:H80"/>
    <mergeCell ref="I80:K80"/>
    <mergeCell ref="L80:L82"/>
    <mergeCell ref="C47:E47"/>
    <mergeCell ref="F47:H47"/>
    <mergeCell ref="I47:K47"/>
    <mergeCell ref="L47:L49"/>
    <mergeCell ref="B47:B49"/>
  </mergeCells>
  <pageMargins left="0.18" right="0.66" top="0.75" bottom="0.75" header="0.32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الإنتاج النباتي (ج 53-139)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LAB</cp:lastModifiedBy>
  <cp:lastPrinted>2019-12-10T07:38:25Z</cp:lastPrinted>
  <dcterms:created xsi:type="dcterms:W3CDTF">2018-08-29T12:30:49Z</dcterms:created>
  <dcterms:modified xsi:type="dcterms:W3CDTF">2020-12-07T12:12:26Z</dcterms:modified>
</cp:coreProperties>
</file>