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ah.A\Desktop\Fishstatistical_book2021b\"/>
    </mc:Choice>
  </mc:AlternateContent>
  <xr:revisionPtr revIDLastSave="0" documentId="13_ncr:1_{B6933987-43F6-4483-A7BF-83EF4AB6B6F2}" xr6:coauthVersionLast="47" xr6:coauthVersionMax="47" xr10:uidLastSave="{00000000-0000-0000-0000-000000000000}"/>
  <bookViews>
    <workbookView xWindow="-120" yWindow="-120" windowWidth="15600" windowHeight="11160" firstSheet="2" activeTab="3" xr2:uid="{00000000-000D-0000-FFFF-FFFF00000000}"/>
  </bookViews>
  <sheets>
    <sheet name="ج 113 المتاح للاستهلاك 2015" sheetId="1" r:id="rId1"/>
    <sheet name="ج 114 المتاح للاستهلاك 2016" sheetId="2" r:id="rId2"/>
    <sheet name="ج 115 المتاح للاستهلاك 2017" sheetId="3" r:id="rId3"/>
    <sheet name="ج116-123المتاح للاستهلاك اصناف 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H6" i="1" s="1"/>
  <c r="G6" i="3" l="1"/>
  <c r="H28" i="3"/>
  <c r="F28" i="3"/>
  <c r="E28" i="3"/>
  <c r="D28" i="3"/>
  <c r="C28" i="3"/>
  <c r="G12" i="3"/>
  <c r="G24" i="3" l="1"/>
  <c r="G28" i="2" l="1"/>
  <c r="E28" i="2"/>
  <c r="D28" i="2"/>
  <c r="C28" i="2"/>
  <c r="B28" i="2"/>
  <c r="F27" i="2"/>
  <c r="I27" i="2" s="1"/>
  <c r="F26" i="2"/>
  <c r="I26" i="2" s="1"/>
  <c r="F25" i="2"/>
  <c r="I25" i="2" s="1"/>
  <c r="F24" i="2"/>
  <c r="I24" i="2" s="1"/>
  <c r="F23" i="2"/>
  <c r="I23" i="2" s="1"/>
  <c r="F22" i="2"/>
  <c r="I22" i="2" s="1"/>
  <c r="F21" i="2"/>
  <c r="I21" i="2" s="1"/>
  <c r="F20" i="2"/>
  <c r="I20" i="2" s="1"/>
  <c r="F19" i="2"/>
  <c r="I19" i="2" s="1"/>
  <c r="F18" i="2"/>
  <c r="H18" i="2" s="1"/>
  <c r="F17" i="2"/>
  <c r="I17" i="2" s="1"/>
  <c r="F16" i="2"/>
  <c r="I16" i="2" s="1"/>
  <c r="F15" i="2"/>
  <c r="I15" i="2" s="1"/>
  <c r="F14" i="2"/>
  <c r="H14" i="2" s="1"/>
  <c r="F13" i="2"/>
  <c r="I13" i="2" s="1"/>
  <c r="F12" i="2"/>
  <c r="I12" i="2" s="1"/>
  <c r="F11" i="2"/>
  <c r="I11" i="2" s="1"/>
  <c r="F10" i="2"/>
  <c r="H10" i="2" s="1"/>
  <c r="F9" i="2"/>
  <c r="I9" i="2" s="1"/>
  <c r="F8" i="2"/>
  <c r="I8" i="2" s="1"/>
  <c r="F7" i="2"/>
  <c r="I7" i="2" s="1"/>
  <c r="F6" i="2"/>
  <c r="H6" i="2" s="1"/>
  <c r="G28" i="1"/>
  <c r="E28" i="1"/>
  <c r="D28" i="1"/>
  <c r="C28" i="1"/>
  <c r="B28" i="1"/>
  <c r="F27" i="1"/>
  <c r="H27" i="1" s="1"/>
  <c r="F26" i="1"/>
  <c r="I26" i="1" s="1"/>
  <c r="F25" i="1"/>
  <c r="H25" i="1" s="1"/>
  <c r="F24" i="1"/>
  <c r="H24" i="1" s="1"/>
  <c r="F23" i="1"/>
  <c r="H23" i="1" s="1"/>
  <c r="F22" i="1"/>
  <c r="I22" i="1" s="1"/>
  <c r="F21" i="1"/>
  <c r="H21" i="1" s="1"/>
  <c r="F20" i="1"/>
  <c r="H20" i="1" s="1"/>
  <c r="F19" i="1"/>
  <c r="H19" i="1" s="1"/>
  <c r="F18" i="1"/>
  <c r="I18" i="1" s="1"/>
  <c r="F17" i="1"/>
  <c r="H17" i="1" s="1"/>
  <c r="F16" i="1"/>
  <c r="H16" i="1" s="1"/>
  <c r="F15" i="1"/>
  <c r="H15" i="1" s="1"/>
  <c r="F14" i="1"/>
  <c r="I14" i="1" s="1"/>
  <c r="F13" i="1"/>
  <c r="H13" i="1" s="1"/>
  <c r="F12" i="1"/>
  <c r="H12" i="1" s="1"/>
  <c r="F11" i="1"/>
  <c r="H11" i="1" s="1"/>
  <c r="F10" i="1"/>
  <c r="I10" i="1" s="1"/>
  <c r="F9" i="1"/>
  <c r="H9" i="1" s="1"/>
  <c r="F8" i="1"/>
  <c r="H8" i="1" s="1"/>
  <c r="F7" i="1"/>
  <c r="H7" i="1" s="1"/>
  <c r="G27" i="3"/>
  <c r="G26" i="3"/>
  <c r="I26" i="3" s="1"/>
  <c r="G25" i="3"/>
  <c r="G23" i="3"/>
  <c r="I23" i="3" s="1"/>
  <c r="G22" i="3"/>
  <c r="I22" i="3" s="1"/>
  <c r="G21" i="3"/>
  <c r="G20" i="3"/>
  <c r="G19" i="3"/>
  <c r="I19" i="3" s="1"/>
  <c r="G18" i="3"/>
  <c r="I18" i="3" s="1"/>
  <c r="G17" i="3"/>
  <c r="G16" i="3"/>
  <c r="G15" i="3"/>
  <c r="G14" i="3"/>
  <c r="I14" i="3" s="1"/>
  <c r="G13" i="3"/>
  <c r="G11" i="3"/>
  <c r="I11" i="3" s="1"/>
  <c r="G10" i="3"/>
  <c r="I10" i="3" s="1"/>
  <c r="G9" i="3"/>
  <c r="G8" i="3"/>
  <c r="G7" i="3"/>
  <c r="H200" i="7"/>
  <c r="F200" i="7"/>
  <c r="D200" i="7"/>
  <c r="I7" i="3" l="1"/>
  <c r="G28" i="3"/>
  <c r="H14" i="1"/>
  <c r="H10" i="1"/>
  <c r="I8" i="1"/>
  <c r="H18" i="1"/>
  <c r="I23" i="1"/>
  <c r="I27" i="1"/>
  <c r="H26" i="1"/>
  <c r="I24" i="1"/>
  <c r="H22" i="1"/>
  <c r="I20" i="1"/>
  <c r="I19" i="1"/>
  <c r="I16" i="1"/>
  <c r="I15" i="1"/>
  <c r="I12" i="1"/>
  <c r="I11" i="1"/>
  <c r="I7" i="1"/>
  <c r="H8" i="2"/>
  <c r="H13" i="2"/>
  <c r="H16" i="2"/>
  <c r="H21" i="2"/>
  <c r="H24" i="2"/>
  <c r="F28" i="1"/>
  <c r="I28" i="1" s="1"/>
  <c r="H11" i="2"/>
  <c r="H19" i="2"/>
  <c r="H27" i="2"/>
  <c r="H9" i="2"/>
  <c r="H12" i="2"/>
  <c r="H17" i="2"/>
  <c r="H20" i="2"/>
  <c r="H25" i="2"/>
  <c r="H7" i="2"/>
  <c r="H15" i="2"/>
  <c r="H23" i="2"/>
  <c r="I6" i="2"/>
  <c r="I10" i="2"/>
  <c r="I14" i="2"/>
  <c r="I18" i="2"/>
  <c r="F28" i="2"/>
  <c r="H28" i="2" s="1"/>
  <c r="H22" i="2"/>
  <c r="H26" i="2"/>
  <c r="I21" i="1"/>
  <c r="I9" i="1"/>
  <c r="I13" i="1"/>
  <c r="I17" i="1"/>
  <c r="I25" i="1"/>
  <c r="I6" i="1"/>
  <c r="J8" i="3"/>
  <c r="I12" i="3"/>
  <c r="I16" i="3"/>
  <c r="J20" i="3"/>
  <c r="I20" i="3"/>
  <c r="J24" i="3"/>
  <c r="I24" i="3"/>
  <c r="J6" i="3"/>
  <c r="J18" i="3"/>
  <c r="I15" i="3"/>
  <c r="J27" i="3"/>
  <c r="I27" i="3"/>
  <c r="J14" i="3"/>
  <c r="J11" i="3"/>
  <c r="J22" i="3"/>
  <c r="I9" i="3"/>
  <c r="J13" i="3"/>
  <c r="I13" i="3"/>
  <c r="J17" i="3"/>
  <c r="I17" i="3"/>
  <c r="I21" i="3"/>
  <c r="J25" i="3"/>
  <c r="I25" i="3"/>
  <c r="J10" i="3"/>
  <c r="J19" i="3"/>
  <c r="E180" i="7"/>
  <c r="F180" i="7"/>
  <c r="G180" i="7"/>
  <c r="D180" i="7"/>
  <c r="C130" i="7"/>
  <c r="D130" i="7"/>
  <c r="E130" i="7"/>
  <c r="F130" i="7"/>
  <c r="G130" i="7"/>
  <c r="J130" i="7"/>
  <c r="K130" i="7"/>
  <c r="B130" i="7"/>
  <c r="I28" i="3" l="1"/>
  <c r="J28" i="3"/>
  <c r="H28" i="1"/>
  <c r="I28" i="2"/>
  <c r="K122" i="7"/>
  <c r="C122" i="7"/>
  <c r="G122" i="7"/>
  <c r="F122" i="7"/>
  <c r="J114" i="7"/>
  <c r="J109" i="7"/>
  <c r="J122" i="7" l="1"/>
  <c r="C98" i="7"/>
  <c r="D98" i="7"/>
  <c r="E98" i="7"/>
  <c r="F98" i="7"/>
  <c r="G98" i="7"/>
  <c r="H98" i="7"/>
  <c r="I98" i="7"/>
  <c r="J98" i="7"/>
  <c r="K98" i="7"/>
  <c r="B98" i="7"/>
  <c r="F44" i="7" l="1"/>
  <c r="G44" i="7"/>
  <c r="H44" i="7"/>
  <c r="I44" i="7"/>
  <c r="J44" i="7"/>
  <c r="K44" i="7"/>
  <c r="D44" i="7"/>
  <c r="J22" i="7"/>
  <c r="D22" i="7"/>
  <c r="B22" i="7"/>
</calcChain>
</file>

<file path=xl/sharedStrings.xml><?xml version="1.0" encoding="utf-8"?>
<sst xmlns="http://schemas.openxmlformats.org/spreadsheetml/2006/main" count="1148" uniqueCount="261">
  <si>
    <t>الدولة</t>
  </si>
  <si>
    <t>Country</t>
  </si>
  <si>
    <t>الأردن</t>
  </si>
  <si>
    <t>Jordan</t>
  </si>
  <si>
    <t>الإمارات</t>
  </si>
  <si>
    <t>Emirates</t>
  </si>
  <si>
    <t>البحرين</t>
  </si>
  <si>
    <t>Bahrain</t>
  </si>
  <si>
    <t>تونس</t>
  </si>
  <si>
    <t>Tunisia</t>
  </si>
  <si>
    <t>الجزائر</t>
  </si>
  <si>
    <t>Algeria</t>
  </si>
  <si>
    <t>جزر القمر</t>
  </si>
  <si>
    <t>Comoros</t>
  </si>
  <si>
    <t xml:space="preserve">جيبوتي   </t>
  </si>
  <si>
    <t xml:space="preserve">Djibouti  </t>
  </si>
  <si>
    <t>السعودية</t>
  </si>
  <si>
    <t>Saudi Arabia</t>
  </si>
  <si>
    <t>السودان</t>
  </si>
  <si>
    <t>Sudan</t>
  </si>
  <si>
    <t>سوريا</t>
  </si>
  <si>
    <t>Syria</t>
  </si>
  <si>
    <t xml:space="preserve">الصومال   </t>
  </si>
  <si>
    <t xml:space="preserve">Somalia  </t>
  </si>
  <si>
    <t>العراق</t>
  </si>
  <si>
    <t>Iraq</t>
  </si>
  <si>
    <t>عمان</t>
  </si>
  <si>
    <t>Oman</t>
  </si>
  <si>
    <t>فلسطين</t>
  </si>
  <si>
    <t>Palestine</t>
  </si>
  <si>
    <t>قطر</t>
  </si>
  <si>
    <t>Qatar</t>
  </si>
  <si>
    <t>الكويت</t>
  </si>
  <si>
    <t>Kuwait</t>
  </si>
  <si>
    <t>لبنان</t>
  </si>
  <si>
    <t>Lebanon</t>
  </si>
  <si>
    <t xml:space="preserve">ليبيا    </t>
  </si>
  <si>
    <t xml:space="preserve">Libya  </t>
  </si>
  <si>
    <t xml:space="preserve">مصر  </t>
  </si>
  <si>
    <t xml:space="preserve">Egypt   </t>
  </si>
  <si>
    <t>المغرب</t>
  </si>
  <si>
    <t>Morocco</t>
  </si>
  <si>
    <t>موريتانيا</t>
  </si>
  <si>
    <t>Mauritania</t>
  </si>
  <si>
    <t>اليمن</t>
  </si>
  <si>
    <t>Yemen</t>
  </si>
  <si>
    <t>الجملة</t>
  </si>
  <si>
    <t>Total</t>
  </si>
  <si>
    <t>Quantity (Q) :1000 Ton</t>
  </si>
  <si>
    <t>S S R (Self Sufficiency):%</t>
  </si>
  <si>
    <t>الإنتاج</t>
  </si>
  <si>
    <t>Production</t>
  </si>
  <si>
    <t>Export</t>
  </si>
  <si>
    <t>الصادرات</t>
  </si>
  <si>
    <t>Import</t>
  </si>
  <si>
    <t>الواردات</t>
  </si>
  <si>
    <t>Re export</t>
  </si>
  <si>
    <t>إعادة الصادر</t>
  </si>
  <si>
    <t>Av. for consump</t>
  </si>
  <si>
    <t>المتاح للاستهلاك</t>
  </si>
  <si>
    <t>Population</t>
  </si>
  <si>
    <t>عدد السكان</t>
  </si>
  <si>
    <t>Av. Per capita</t>
  </si>
  <si>
    <t>متوسط نصيب الفرد</t>
  </si>
  <si>
    <t>S.S.R</t>
  </si>
  <si>
    <t>نسبة الإكتفاء الذاتي</t>
  </si>
  <si>
    <t>اسم المنتج</t>
  </si>
  <si>
    <t>التصدير</t>
  </si>
  <si>
    <t>الإستيراد</t>
  </si>
  <si>
    <t>إعادة التصدير</t>
  </si>
  <si>
    <t>الاستهلاك الأدمى</t>
  </si>
  <si>
    <t>كمية</t>
  </si>
  <si>
    <t>قيمة</t>
  </si>
  <si>
    <t xml:space="preserve">كمية </t>
  </si>
  <si>
    <t>قشريات</t>
  </si>
  <si>
    <t xml:space="preserve">الكمية :  طن      </t>
  </si>
  <si>
    <t xml:space="preserve">   القيمة : ألف دولار</t>
  </si>
  <si>
    <t>Quantity (Q) : Ton</t>
  </si>
  <si>
    <t>مملح</t>
  </si>
  <si>
    <t>غ-م</t>
  </si>
  <si>
    <t>معلب</t>
  </si>
  <si>
    <t>مجمد</t>
  </si>
  <si>
    <t>مثلج (مبردة)</t>
  </si>
  <si>
    <t>طازج</t>
  </si>
  <si>
    <t>شرائح</t>
  </si>
  <si>
    <t>سمك حى</t>
  </si>
  <si>
    <t>زيوت</t>
  </si>
  <si>
    <t>رخويات</t>
  </si>
  <si>
    <t>دقيق السمك</t>
  </si>
  <si>
    <t>المرجان و المواد المشبها</t>
  </si>
  <si>
    <t>الطحالب</t>
  </si>
  <si>
    <t>منتجات الاسماك</t>
  </si>
  <si>
    <t xml:space="preserve">اسماك بحرية مجمده </t>
  </si>
  <si>
    <t xml:space="preserve">غ.م </t>
  </si>
  <si>
    <t xml:space="preserve">اسماك بحرية مجففه </t>
  </si>
  <si>
    <t>اسماك مياه عذبه</t>
  </si>
  <si>
    <t xml:space="preserve">عوامات اسماك مجففه </t>
  </si>
  <si>
    <t xml:space="preserve">مسحوق مخلفات الاسماك </t>
  </si>
  <si>
    <t xml:space="preserve">فسيخ </t>
  </si>
  <si>
    <t>صدف(كزكيان)</t>
  </si>
  <si>
    <t>روبيان</t>
  </si>
  <si>
    <t>اسماك مكرونه</t>
  </si>
  <si>
    <t xml:space="preserve">اسماك زينة </t>
  </si>
  <si>
    <t xml:space="preserve">   القيمة :ألف  دولار</t>
  </si>
  <si>
    <t>Product Name</t>
  </si>
  <si>
    <t>جيذر</t>
  </si>
  <si>
    <t>Yellowfin tuna</t>
  </si>
  <si>
    <t>سهوة</t>
  </si>
  <si>
    <t>Longtail tuna</t>
  </si>
  <si>
    <t>صدة</t>
  </si>
  <si>
    <t>Kawakawa</t>
  </si>
  <si>
    <t>سقطانة</t>
  </si>
  <si>
    <t>Striped bonitto</t>
  </si>
  <si>
    <t>تبانة</t>
  </si>
  <si>
    <t>Frigate tuna</t>
  </si>
  <si>
    <t>حقيبة</t>
  </si>
  <si>
    <t>Skipjack</t>
  </si>
  <si>
    <t>تونات اخرى</t>
  </si>
  <si>
    <t>Other tuna</t>
  </si>
  <si>
    <t>كنعد</t>
  </si>
  <si>
    <t>Kingfish</t>
  </si>
  <si>
    <t>حبس</t>
  </si>
  <si>
    <t>Queenfish</t>
  </si>
  <si>
    <t>عقام</t>
  </si>
  <si>
    <t>Baracuda</t>
  </si>
  <si>
    <t>سكل</t>
  </si>
  <si>
    <t>Cobia</t>
  </si>
  <si>
    <t>ميخ</t>
  </si>
  <si>
    <t>Sailfish</t>
  </si>
  <si>
    <t>صال كبير</t>
  </si>
  <si>
    <t>Large Jacks</t>
  </si>
  <si>
    <t xml:space="preserve">عومة </t>
  </si>
  <si>
    <t>Sardine</t>
  </si>
  <si>
    <t>ضلعة</t>
  </si>
  <si>
    <t>Indian Mackerel</t>
  </si>
  <si>
    <t>برية</t>
  </si>
  <si>
    <t>Anchovy</t>
  </si>
  <si>
    <t>صال صغير</t>
  </si>
  <si>
    <t>Small Jacks</t>
  </si>
  <si>
    <t>بياح</t>
  </si>
  <si>
    <t>Mullets</t>
  </si>
  <si>
    <t>خرخور</t>
  </si>
  <si>
    <t>Needlefish</t>
  </si>
  <si>
    <t>شعري</t>
  </si>
  <si>
    <t>Emperor</t>
  </si>
  <si>
    <t>كوفر</t>
  </si>
  <si>
    <t>Seabream</t>
  </si>
  <si>
    <t>هامور</t>
  </si>
  <si>
    <t>Groupper</t>
  </si>
  <si>
    <t>صارف</t>
  </si>
  <si>
    <t>Crocker</t>
  </si>
  <si>
    <t>نجرور</t>
  </si>
  <si>
    <t>Sweetlips</t>
  </si>
  <si>
    <t>حمراء</t>
  </si>
  <si>
    <t>Snapper</t>
  </si>
  <si>
    <t>عندق</t>
  </si>
  <si>
    <t>Jobfish</t>
  </si>
  <si>
    <t>صافي</t>
  </si>
  <si>
    <t>Rabbitfish</t>
  </si>
  <si>
    <t>جام</t>
  </si>
  <si>
    <t>Catfish</t>
  </si>
  <si>
    <t>صفلق</t>
  </si>
  <si>
    <t>Ribbonfish</t>
  </si>
  <si>
    <t>جرجور</t>
  </si>
  <si>
    <t>Sharks</t>
  </si>
  <si>
    <t>طباق</t>
  </si>
  <si>
    <t>Rays</t>
  </si>
  <si>
    <t>شارخة</t>
  </si>
  <si>
    <t>Lobster</t>
  </si>
  <si>
    <t>ربيان</t>
  </si>
  <si>
    <t>Shrimp</t>
  </si>
  <si>
    <t>حبار</t>
  </si>
  <si>
    <t>Cuttlefish</t>
  </si>
  <si>
    <t>صفيلح</t>
  </si>
  <si>
    <t>Abalone</t>
  </si>
  <si>
    <t>اسماك غير معروفة</t>
  </si>
  <si>
    <t>Unidentified Fish's</t>
  </si>
  <si>
    <t>اخرى</t>
  </si>
  <si>
    <t>Other</t>
  </si>
  <si>
    <t>قاعية اخرى</t>
  </si>
  <si>
    <t>Other Demersal</t>
  </si>
  <si>
    <t>قشريات ورخويات اخرى</t>
  </si>
  <si>
    <t>Other Crustaceas</t>
  </si>
  <si>
    <t>السلمون</t>
  </si>
  <si>
    <t>SALAMON</t>
  </si>
  <si>
    <t>قاروس</t>
  </si>
  <si>
    <t>European seabass</t>
  </si>
  <si>
    <t>بلطي</t>
  </si>
  <si>
    <t>Telabia</t>
  </si>
  <si>
    <t>14513 </t>
  </si>
  <si>
    <t> 950.3</t>
  </si>
  <si>
    <t> 2841.1</t>
  </si>
  <si>
    <t>16403.8 </t>
  </si>
  <si>
    <t>المجموع</t>
  </si>
  <si>
    <t>أسماك حية</t>
  </si>
  <si>
    <t>انشوجة محضرة او محفوظة</t>
  </si>
  <si>
    <t>تونة محضرة او محفوظة</t>
  </si>
  <si>
    <t>اسماك ماكريل</t>
  </si>
  <si>
    <t>سردين وساردنيلا</t>
  </si>
  <si>
    <t>روبيان وقريدس محضر ومحفوظ</t>
  </si>
  <si>
    <t>بونيت مخطط محضر ومحفوظ</t>
  </si>
  <si>
    <t>اسماك مدخنة</t>
  </si>
  <si>
    <t>كافيار</t>
  </si>
  <si>
    <t>سالمون محضر او محفوظ</t>
  </si>
  <si>
    <t>رنجة محضرة او محفوظة</t>
  </si>
  <si>
    <t>قشريات ورخويات محضرة ومحفوظة</t>
  </si>
  <si>
    <t>سرطانات بحرية</t>
  </si>
  <si>
    <t>اسماك محفوظة اخرى</t>
  </si>
  <si>
    <t>اسماك شرائح مملحة</t>
  </si>
  <si>
    <t>سمك رنجة مدخنة</t>
  </si>
  <si>
    <t>أكباد وبيض</t>
  </si>
  <si>
    <t>خلاصات وعصارات قشرية</t>
  </si>
  <si>
    <t>زيوت أخرى من أسماك</t>
  </si>
  <si>
    <t>زيوت كبد الأسماك</t>
  </si>
  <si>
    <t>زيوت ثدييات بحرية</t>
  </si>
  <si>
    <t>أسماك مملحة</t>
  </si>
  <si>
    <t>لحوم وأحشاء ثدييات</t>
  </si>
  <si>
    <t>طري أو حي</t>
  </si>
  <si>
    <t>نصف معلب</t>
  </si>
  <si>
    <t>مملح، مجفف، مدخن</t>
  </si>
  <si>
    <t>زيت  السمك</t>
  </si>
  <si>
    <t>اجار اجار</t>
  </si>
  <si>
    <t xml:space="preserve">الطحالب </t>
  </si>
  <si>
    <t xml:space="preserve">المرجان </t>
  </si>
  <si>
    <t>الكمية: ألف طن    عدد السكان: ألف نسمة   متوسط نصيب الفرد : كيلو جرام</t>
  </si>
  <si>
    <t>Population:(1000 Persons)</t>
  </si>
  <si>
    <t>61631 </t>
  </si>
  <si>
    <t>50467 </t>
  </si>
  <si>
    <t xml:space="preserve">أسماك طازجة أو مبردة </t>
  </si>
  <si>
    <t>أسماك مجمدة</t>
  </si>
  <si>
    <t xml:space="preserve">شرائح سمك وغيرها من لحوم الأسماك </t>
  </si>
  <si>
    <t>أسماك مجففة أو مملحة أو مدخنة</t>
  </si>
  <si>
    <t>لافقريات مائية</t>
  </si>
  <si>
    <t>Value (V): 1000 U.S. Dollar</t>
  </si>
  <si>
    <t>غ.م</t>
  </si>
  <si>
    <t xml:space="preserve"> </t>
  </si>
  <si>
    <t xml:space="preserve">غ م </t>
  </si>
  <si>
    <t xml:space="preserve">2016*  آخر سنة متاحة </t>
  </si>
  <si>
    <t>TABLE 1133 AVAILABLE FISH  FOR CONSUMPTION , 2015</t>
  </si>
  <si>
    <t>TABLE (114) AVAILABLE  FISH FOR CONSUMPTION , 2016</t>
  </si>
  <si>
    <t>جدول (115) المتاح للاستهلاك من المنتجات السمكية، 2017</t>
  </si>
  <si>
    <t>جدول (114) المتاح للاستهلاك من المنتجات السمكية، 2016</t>
  </si>
  <si>
    <t>جدول 113 المتاح للاستهلاك من المنتجات السمكية، 2015</t>
  </si>
  <si>
    <t>جدول  (116) المتاح للاستهلاك من المنتجات السمكية وفقاً للأصناف  فى  الجزائرللعام 2016م</t>
  </si>
  <si>
    <t>المتاح للاستهلاك من المنتجات السمكية وفقاً للأصناف،للعام  2016 م*</t>
  </si>
  <si>
    <t>جدول    117 المتاح للاستهلاك من المنتجات السمكية وفقاً للأصناف فى السودان للعام 2016م*</t>
  </si>
  <si>
    <t>جدول 118 المتاح للاستهلاك من المنتجات السمكية وفقاً للأصناف  فى  عُمان،للعام 2016م*</t>
  </si>
  <si>
    <t>جدول 119 المتاح للاستهلاك من المنتجات السمكية وفقاً للأصناف فى فلسطين،للعام 2016م*</t>
  </si>
  <si>
    <t>جدول 121 المتاح للاستهلاك من المنتجات السمكية وفقاً للأصناف فى  لبنان،للعام 2016م*</t>
  </si>
  <si>
    <t>جدول  122  المتاح للاستهلاك من المنتجات السمكية وفقاً للأصناف  فى مصر،  للعام 2016م*</t>
  </si>
  <si>
    <t>TABLE 120 :FISH AVAILABLE   FOR CONSUMPTION ( Qatar)</t>
  </si>
  <si>
    <t>TABLE (115) FISH AVAILABLE   FOR CONSUMPTION , 2017</t>
  </si>
  <si>
    <t>TABLE 116 FISH AVAILABLE   FOR CONSUMPTION (Algeria),2016</t>
  </si>
  <si>
    <t>TABLE 117 : FISHAVAILABLE  FOR CONSUMPTION ( Sudan),2016</t>
  </si>
  <si>
    <t>TABLE 118 FISH AVAILABLE   FOR CONSUMPTION (Oman),2016</t>
  </si>
  <si>
    <t>TABLE 119 FISH AVAILABLE   FOR CONSUMPTION ( Palestine),2016</t>
  </si>
  <si>
    <t>TABLE 121  FISH AVAILABLE   FOR CONSUMPTION  ( Lebanon),2016</t>
  </si>
  <si>
    <t>TABLE 122  FISH AVAILABLE   FOR CONSUMPTION( Egypt),2016</t>
  </si>
  <si>
    <t>TABLE 123   FISH AVAILABLE  FOR CONSUMPTION (Morocco),2016</t>
  </si>
  <si>
    <t>جدول  123 المتاح للاستهلاك من المنتجات السمكية وفقاً للأصناف  فى  المغرب،   2016م*</t>
  </si>
  <si>
    <t>جدول     120 المتاح للاستهلاك من المنتجات السمكية وفقاً للأصناف   قطر، 2016م*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</si>
</sst>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0.0"/>
  </numFmts>
  <fonts count="41" x14ac:knownFonts="1">
    <font>
      <sz val="11"/>
      <color theme="1"/>
      <name val="Arial"/>
      <family val="2"/>
      <charset val="178"/>
      <scheme val="minor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2"/>
      <name val="Simplified Arabic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Arial"/>
      <family val="2"/>
    </font>
    <font>
      <b/>
      <sz val="13"/>
      <name val="Arabic Transparent"/>
      <charset val="178"/>
    </font>
    <font>
      <b/>
      <sz val="13"/>
      <name val="Simplified Arabic"/>
      <family val="1"/>
    </font>
    <font>
      <sz val="13"/>
      <name val="Times New Roman"/>
      <family val="1"/>
    </font>
    <font>
      <sz val="12"/>
      <color rgb="FF000000"/>
      <name val="Calibri"/>
      <family val="2"/>
    </font>
    <font>
      <sz val="12"/>
      <color rgb="FF000000"/>
      <name val="Arial"/>
      <family val="2"/>
      <scheme val="minor"/>
    </font>
    <font>
      <sz val="12"/>
      <name val="Arial"/>
      <family val="2"/>
      <scheme val="minor"/>
    </font>
    <font>
      <sz val="12"/>
      <name val="Trebuchet MS"/>
      <family val="2"/>
    </font>
    <font>
      <sz val="12"/>
      <name val="Calibri"/>
      <family val="2"/>
    </font>
    <font>
      <sz val="13"/>
      <color theme="1"/>
      <name val="Times New Roman"/>
      <family val="1"/>
    </font>
    <font>
      <sz val="12"/>
      <color theme="1"/>
      <name val="Calibri"/>
      <family val="2"/>
    </font>
    <font>
      <sz val="12"/>
      <color theme="1"/>
      <name val="Trebuchet MS"/>
      <family val="2"/>
    </font>
    <font>
      <sz val="12"/>
      <color theme="1"/>
      <name val="Arial"/>
      <family val="2"/>
      <scheme val="minor"/>
    </font>
    <font>
      <b/>
      <sz val="13"/>
      <name val="Times New Roman"/>
      <family val="1"/>
    </font>
    <font>
      <b/>
      <sz val="13"/>
      <name val="Arial"/>
      <family val="2"/>
    </font>
    <font>
      <b/>
      <sz val="13"/>
      <name val="Arial"/>
      <family val="2"/>
      <scheme val="minor"/>
    </font>
    <font>
      <b/>
      <sz val="8"/>
      <name val="Simplified Arabic"/>
      <family val="1"/>
    </font>
    <font>
      <sz val="14"/>
      <color indexed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10"/>
      <name val="Arabic Transparent"/>
      <charset val="178"/>
    </font>
    <font>
      <sz val="10"/>
      <name val="Times New Roman"/>
      <family val="1"/>
    </font>
    <font>
      <sz val="11"/>
      <name val="Times New Roman"/>
      <family val="1"/>
    </font>
    <font>
      <sz val="10"/>
      <name val="Tahoma"/>
      <family val="2"/>
    </font>
    <font>
      <b/>
      <sz val="10"/>
      <name val="Tahoma"/>
      <family val="2"/>
    </font>
    <font>
      <b/>
      <sz val="9"/>
      <name val="Simplified Arabic"/>
      <family val="1"/>
    </font>
    <font>
      <b/>
      <sz val="9"/>
      <name val="Times New Roman"/>
      <family val="1"/>
    </font>
    <font>
      <b/>
      <sz val="9"/>
      <name val="Arial"/>
      <family val="2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6" fillId="0" borderId="0"/>
    <xf numFmtId="0" fontId="26" fillId="0" borderId="0"/>
  </cellStyleXfs>
  <cellXfs count="140">
    <xf numFmtId="0" fontId="0" fillId="0" borderId="0" xfId="0"/>
    <xf numFmtId="0" fontId="1" fillId="0" borderId="4" xfId="0" applyFont="1" applyFill="1" applyBorder="1" applyAlignment="1">
      <alignment horizontal="center" readingOrder="2"/>
    </xf>
    <xf numFmtId="2" fontId="2" fillId="0" borderId="4" xfId="0" applyNumberFormat="1" applyFont="1" applyFill="1" applyBorder="1" applyAlignment="1">
      <alignment horizontal="center" readingOrder="1"/>
    </xf>
    <xf numFmtId="2" fontId="1" fillId="0" borderId="4" xfId="0" applyNumberFormat="1" applyFont="1" applyFill="1" applyBorder="1" applyAlignment="1">
      <alignment horizontal="center" readingOrder="2"/>
    </xf>
    <xf numFmtId="0" fontId="1" fillId="0" borderId="5" xfId="0" applyFont="1" applyFill="1" applyBorder="1" applyAlignment="1">
      <alignment horizontal="center" readingOrder="2"/>
    </xf>
    <xf numFmtId="2" fontId="1" fillId="0" borderId="5" xfId="0" applyNumberFormat="1" applyFont="1" applyFill="1" applyBorder="1" applyAlignment="1">
      <alignment horizontal="center" readingOrder="2"/>
    </xf>
    <xf numFmtId="2" fontId="2" fillId="0" borderId="5" xfId="0" applyNumberFormat="1" applyFont="1" applyFill="1" applyBorder="1" applyAlignment="1">
      <alignment horizontal="center" readingOrder="1"/>
    </xf>
    <xf numFmtId="2" fontId="1" fillId="0" borderId="5" xfId="0" applyNumberFormat="1" applyFont="1" applyFill="1" applyBorder="1" applyAlignment="1">
      <alignment horizontal="center" readingOrder="1"/>
    </xf>
    <xf numFmtId="0" fontId="1" fillId="0" borderId="6" xfId="0" applyFont="1" applyFill="1" applyBorder="1" applyAlignment="1">
      <alignment horizontal="center" readingOrder="2"/>
    </xf>
    <xf numFmtId="2" fontId="1" fillId="0" borderId="6" xfId="0" applyNumberFormat="1" applyFont="1" applyFill="1" applyBorder="1" applyAlignment="1">
      <alignment horizontal="center" readingOrder="2"/>
    </xf>
    <xf numFmtId="2" fontId="1" fillId="0" borderId="6" xfId="0" applyNumberFormat="1" applyFont="1" applyFill="1" applyBorder="1" applyAlignment="1">
      <alignment horizontal="center" readingOrder="1"/>
    </xf>
    <xf numFmtId="0" fontId="3" fillId="0" borderId="3" xfId="0" applyFont="1" applyFill="1" applyBorder="1" applyAlignment="1">
      <alignment horizontal="center" readingOrder="2"/>
    </xf>
    <xf numFmtId="2" fontId="3" fillId="0" borderId="3" xfId="0" applyNumberFormat="1" applyFont="1" applyFill="1" applyBorder="1" applyAlignment="1">
      <alignment horizontal="center" readingOrder="2"/>
    </xf>
    <xf numFmtId="0" fontId="1" fillId="0" borderId="3" xfId="0" applyFont="1" applyFill="1" applyBorder="1" applyAlignment="1">
      <alignment horizontal="center" wrapText="1" readingOrder="2"/>
    </xf>
    <xf numFmtId="0" fontId="1" fillId="0" borderId="7" xfId="0" applyFont="1" applyFill="1" applyBorder="1" applyAlignment="1">
      <alignment horizontal="center" wrapText="1" readingOrder="2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4" fillId="0" borderId="6" xfId="0" applyFont="1" applyBorder="1" applyAlignment="1">
      <alignment horizontal="center" vertical="center" wrapText="1" readingOrder="2"/>
    </xf>
    <xf numFmtId="0" fontId="4" fillId="0" borderId="5" xfId="0" applyFont="1" applyBorder="1" applyAlignment="1">
      <alignment horizontal="center" vertical="center" wrapText="1" readingOrder="2"/>
    </xf>
    <xf numFmtId="0" fontId="4" fillId="0" borderId="11" xfId="0" applyFont="1" applyBorder="1" applyAlignment="1">
      <alignment horizontal="center" vertical="center" wrapText="1" readingOrder="2"/>
    </xf>
    <xf numFmtId="0" fontId="4" fillId="2" borderId="5" xfId="0" applyFont="1" applyFill="1" applyBorder="1" applyAlignment="1">
      <alignment horizontal="center" vertical="center" wrapText="1" readingOrder="2"/>
    </xf>
    <xf numFmtId="0" fontId="3" fillId="0" borderId="12" xfId="0" applyFont="1" applyBorder="1" applyAlignment="1"/>
    <xf numFmtId="0" fontId="8" fillId="2" borderId="5" xfId="0" applyFont="1" applyFill="1" applyBorder="1" applyAlignment="1">
      <alignment horizontal="center" vertical="center" wrapText="1" readingOrder="2"/>
    </xf>
    <xf numFmtId="0" fontId="9" fillId="0" borderId="6" xfId="0" applyFont="1" applyBorder="1" applyAlignment="1">
      <alignment horizontal="center" vertical="center" wrapText="1" readingOrder="2"/>
    </xf>
    <xf numFmtId="0" fontId="10" fillId="0" borderId="5" xfId="0" applyFont="1" applyFill="1" applyBorder="1" applyAlignment="1">
      <alignment horizontal="center" vertical="center" wrapText="1" readingOrder="2"/>
    </xf>
    <xf numFmtId="164" fontId="11" fillId="0" borderId="6" xfId="0" applyNumberFormat="1" applyFont="1" applyBorder="1"/>
    <xf numFmtId="2" fontId="5" fillId="0" borderId="5" xfId="0" applyNumberFormat="1" applyFont="1" applyFill="1" applyBorder="1" applyAlignment="1">
      <alignment horizontal="center" vertical="center" wrapText="1" readingOrder="2"/>
    </xf>
    <xf numFmtId="165" fontId="12" fillId="0" borderId="5" xfId="0" applyNumberFormat="1" applyFont="1" applyBorder="1"/>
    <xf numFmtId="0" fontId="9" fillId="0" borderId="5" xfId="0" applyFont="1" applyBorder="1" applyAlignment="1">
      <alignment horizontal="center" vertical="center" wrapText="1" readingOrder="2"/>
    </xf>
    <xf numFmtId="165" fontId="11" fillId="0" borderId="5" xfId="0" applyNumberFormat="1" applyFont="1" applyBorder="1"/>
    <xf numFmtId="164" fontId="11" fillId="0" borderId="5" xfId="0" applyNumberFormat="1" applyFont="1" applyBorder="1"/>
    <xf numFmtId="164" fontId="13" fillId="0" borderId="5" xfId="0" applyNumberFormat="1" applyFont="1" applyFill="1" applyBorder="1" applyAlignment="1">
      <alignment vertical="center" wrapText="1" readingOrder="2"/>
    </xf>
    <xf numFmtId="164" fontId="11" fillId="0" borderId="0" xfId="0" applyNumberFormat="1" applyFont="1"/>
    <xf numFmtId="2" fontId="14" fillId="0" borderId="5" xfId="0" applyNumberFormat="1" applyFont="1" applyBorder="1" applyAlignment="1">
      <alignment horizontal="center"/>
    </xf>
    <xf numFmtId="2" fontId="15" fillId="0" borderId="0" xfId="0" applyNumberFormat="1" applyFont="1" applyAlignment="1">
      <alignment horizontal="center"/>
    </xf>
    <xf numFmtId="165" fontId="11" fillId="0" borderId="0" xfId="0" applyNumberFormat="1" applyFont="1"/>
    <xf numFmtId="2" fontId="13" fillId="0" borderId="5" xfId="0" applyNumberFormat="1" applyFont="1" applyFill="1" applyBorder="1" applyAlignment="1">
      <alignment vertical="center" wrapText="1" readingOrder="2"/>
    </xf>
    <xf numFmtId="4" fontId="17" fillId="0" borderId="0" xfId="0" applyNumberFormat="1" applyFont="1"/>
    <xf numFmtId="2" fontId="16" fillId="0" borderId="5" xfId="0" applyNumberFormat="1" applyFont="1" applyFill="1" applyBorder="1" applyAlignment="1">
      <alignment horizontal="center" vertical="center" wrapText="1" readingOrder="2"/>
    </xf>
    <xf numFmtId="165" fontId="11" fillId="0" borderId="5" xfId="0" applyNumberFormat="1" applyFont="1" applyBorder="1" applyAlignment="1">
      <alignment horizontal="center" vertical="center"/>
    </xf>
    <xf numFmtId="0" fontId="18" fillId="0" borderId="13" xfId="0" applyFont="1" applyFill="1" applyBorder="1" applyAlignment="1">
      <alignment horizontal="center" wrapText="1"/>
    </xf>
    <xf numFmtId="165" fontId="17" fillId="0" borderId="5" xfId="0" applyNumberFormat="1" applyFont="1" applyFill="1" applyBorder="1" applyAlignment="1"/>
    <xf numFmtId="164" fontId="17" fillId="0" borderId="5" xfId="0" applyNumberFormat="1" applyFont="1" applyFill="1" applyBorder="1" applyAlignment="1"/>
    <xf numFmtId="164" fontId="19" fillId="0" borderId="0" xfId="0" applyNumberFormat="1" applyFont="1" applyFill="1" applyAlignment="1">
      <alignment horizontal="center"/>
    </xf>
    <xf numFmtId="0" fontId="20" fillId="0" borderId="5" xfId="0" applyFont="1" applyBorder="1" applyAlignment="1">
      <alignment horizontal="center"/>
    </xf>
    <xf numFmtId="0" fontId="9" fillId="0" borderId="5" xfId="0" applyFont="1" applyFill="1" applyBorder="1" applyAlignment="1">
      <alignment horizontal="center" vertical="center" wrapText="1" readingOrder="2"/>
    </xf>
    <xf numFmtId="2" fontId="21" fillId="0" borderId="5" xfId="0" applyNumberFormat="1" applyFont="1" applyBorder="1" applyAlignment="1">
      <alignment horizontal="center"/>
    </xf>
    <xf numFmtId="2" fontId="20" fillId="0" borderId="5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21" fillId="0" borderId="5" xfId="0" applyNumberFormat="1" applyFont="1" applyBorder="1" applyAlignment="1">
      <alignment horizontal="center"/>
    </xf>
    <xf numFmtId="2" fontId="22" fillId="0" borderId="5" xfId="0" applyNumberFormat="1" applyFont="1" applyBorder="1" applyAlignment="1">
      <alignment horizontal="center"/>
    </xf>
    <xf numFmtId="0" fontId="23" fillId="0" borderId="6" xfId="0" applyFont="1" applyBorder="1" applyAlignment="1">
      <alignment horizontal="center" vertical="center" wrapText="1" readingOrder="2"/>
    </xf>
    <xf numFmtId="2" fontId="25" fillId="0" borderId="5" xfId="0" applyNumberFormat="1" applyFont="1" applyFill="1" applyBorder="1" applyAlignment="1">
      <alignment horizontal="center" vertical="center" wrapText="1" readingOrder="2"/>
    </xf>
    <xf numFmtId="0" fontId="23" fillId="0" borderId="5" xfId="0" applyFont="1" applyBorder="1" applyAlignment="1">
      <alignment horizontal="center" vertical="center" wrapText="1" readingOrder="2"/>
    </xf>
    <xf numFmtId="0" fontId="23" fillId="0" borderId="14" xfId="0" applyFont="1" applyBorder="1" applyAlignment="1">
      <alignment horizontal="center" vertical="center" wrapText="1" readingOrder="2"/>
    </xf>
    <xf numFmtId="0" fontId="27" fillId="2" borderId="5" xfId="1" applyFont="1" applyFill="1" applyBorder="1" applyAlignment="1">
      <alignment horizontal="center" vertical="center" wrapText="1" readingOrder="2"/>
    </xf>
    <xf numFmtId="0" fontId="28" fillId="0" borderId="5" xfId="2" applyFont="1" applyBorder="1" applyAlignment="1">
      <alignment horizontal="center" vertical="center" readingOrder="2"/>
    </xf>
    <xf numFmtId="1" fontId="1" fillId="0" borderId="5" xfId="1" applyNumberFormat="1" applyFont="1" applyBorder="1" applyAlignment="1">
      <alignment horizontal="center" vertical="center" wrapText="1" readingOrder="2"/>
    </xf>
    <xf numFmtId="0" fontId="26" fillId="0" borderId="5" xfId="2" applyFont="1" applyBorder="1"/>
    <xf numFmtId="0" fontId="27" fillId="0" borderId="5" xfId="2" applyFont="1" applyBorder="1"/>
    <xf numFmtId="0" fontId="0" fillId="3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 readingOrder="2"/>
    </xf>
    <xf numFmtId="0" fontId="6" fillId="0" borderId="5" xfId="0" applyFont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 readingOrder="2"/>
    </xf>
    <xf numFmtId="2" fontId="29" fillId="0" borderId="5" xfId="0" applyNumberFormat="1" applyFont="1" applyFill="1" applyBorder="1" applyAlignment="1">
      <alignment horizontal="center" vertical="center"/>
    </xf>
    <xf numFmtId="1" fontId="29" fillId="0" borderId="5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30" fillId="3" borderId="3" xfId="0" applyFont="1" applyFill="1" applyBorder="1" applyAlignment="1">
      <alignment horizontal="center" vertical="center" wrapText="1" readingOrder="2"/>
    </xf>
    <xf numFmtId="0" fontId="31" fillId="3" borderId="15" xfId="0" applyFont="1" applyFill="1" applyBorder="1" applyAlignment="1">
      <alignment horizontal="center" vertical="center" readingOrder="1"/>
    </xf>
    <xf numFmtId="0" fontId="31" fillId="3" borderId="15" xfId="0" applyFont="1" applyFill="1" applyBorder="1" applyAlignment="1">
      <alignment horizontal="center" vertical="center" wrapText="1" readingOrder="2"/>
    </xf>
    <xf numFmtId="0" fontId="32" fillId="3" borderId="15" xfId="0" applyFont="1" applyFill="1" applyBorder="1" applyAlignment="1">
      <alignment horizontal="center" vertical="center" wrapText="1" readingOrder="2"/>
    </xf>
    <xf numFmtId="0" fontId="6" fillId="2" borderId="5" xfId="0" applyFont="1" applyFill="1" applyBorder="1" applyAlignment="1">
      <alignment horizontal="center" vertical="center" wrapText="1" readingOrder="2"/>
    </xf>
    <xf numFmtId="0" fontId="33" fillId="3" borderId="5" xfId="0" applyFont="1" applyFill="1" applyBorder="1" applyAlignment="1">
      <alignment vertical="top" wrapText="1"/>
    </xf>
    <xf numFmtId="0" fontId="34" fillId="3" borderId="5" xfId="0" applyFont="1" applyFill="1" applyBorder="1" applyAlignment="1">
      <alignment vertical="center" wrapText="1"/>
    </xf>
    <xf numFmtId="3" fontId="34" fillId="3" borderId="5" xfId="0" applyNumberFormat="1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top" wrapText="1"/>
    </xf>
    <xf numFmtId="0" fontId="35" fillId="0" borderId="6" xfId="0" applyFont="1" applyBorder="1" applyAlignment="1">
      <alignment horizontal="center" vertical="center" wrapText="1" readingOrder="2"/>
    </xf>
    <xf numFmtId="0" fontId="35" fillId="0" borderId="5" xfId="0" applyFont="1" applyBorder="1" applyAlignment="1">
      <alignment horizontal="center" vertical="center" wrapText="1" readingOrder="2"/>
    </xf>
    <xf numFmtId="0" fontId="35" fillId="0" borderId="11" xfId="0" applyFont="1" applyBorder="1" applyAlignment="1">
      <alignment horizontal="center" vertical="center" wrapText="1" readingOrder="2"/>
    </xf>
    <xf numFmtId="0" fontId="36" fillId="0" borderId="5" xfId="0" applyFont="1" applyBorder="1" applyAlignment="1">
      <alignment horizontal="center"/>
    </xf>
    <xf numFmtId="0" fontId="36" fillId="0" borderId="5" xfId="0" applyFont="1" applyFill="1" applyBorder="1" applyAlignment="1">
      <alignment horizontal="center"/>
    </xf>
    <xf numFmtId="0" fontId="35" fillId="0" borderId="5" xfId="0" applyFont="1" applyFill="1" applyBorder="1" applyAlignment="1">
      <alignment horizontal="center" vertical="center" wrapText="1" readingOrder="2"/>
    </xf>
    <xf numFmtId="1" fontId="27" fillId="0" borderId="5" xfId="0" applyNumberFormat="1" applyFont="1" applyFill="1" applyBorder="1" applyAlignment="1">
      <alignment horizontal="center" vertical="center" readingOrder="2"/>
    </xf>
    <xf numFmtId="0" fontId="5" fillId="0" borderId="6" xfId="0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 readingOrder="2"/>
    </xf>
    <xf numFmtId="166" fontId="37" fillId="0" borderId="5" xfId="0" applyNumberFormat="1" applyFont="1" applyFill="1" applyBorder="1" applyAlignment="1">
      <alignment horizontal="center" vertical="center" readingOrder="2"/>
    </xf>
    <xf numFmtId="166" fontId="3" fillId="0" borderId="5" xfId="0" applyNumberFormat="1" applyFont="1" applyFill="1" applyBorder="1" applyAlignment="1">
      <alignment horizontal="center" vertical="center" readingOrder="2"/>
    </xf>
    <xf numFmtId="3" fontId="38" fillId="0" borderId="5" xfId="0" applyNumberFormat="1" applyFont="1" applyBorder="1"/>
    <xf numFmtId="3" fontId="38" fillId="0" borderId="5" xfId="0" applyNumberFormat="1" applyFont="1" applyBorder="1" applyAlignment="1">
      <alignment horizontal="right"/>
    </xf>
    <xf numFmtId="3" fontId="38" fillId="3" borderId="5" xfId="0" applyNumberFormat="1" applyFont="1" applyFill="1" applyBorder="1"/>
    <xf numFmtId="3" fontId="39" fillId="4" borderId="5" xfId="0" applyNumberFormat="1" applyFont="1" applyFill="1" applyBorder="1" applyAlignment="1">
      <alignment horizontal="right"/>
    </xf>
    <xf numFmtId="166" fontId="1" fillId="0" borderId="4" xfId="0" applyNumberFormat="1" applyFont="1" applyFill="1" applyBorder="1" applyAlignment="1">
      <alignment horizontal="center" readingOrder="2"/>
    </xf>
    <xf numFmtId="1" fontId="1" fillId="0" borderId="4" xfId="0" applyNumberFormat="1" applyFont="1" applyFill="1" applyBorder="1" applyAlignment="1">
      <alignment horizontal="center" readingOrder="2"/>
    </xf>
    <xf numFmtId="1" fontId="1" fillId="0" borderId="5" xfId="0" applyNumberFormat="1" applyFont="1" applyFill="1" applyBorder="1" applyAlignment="1">
      <alignment horizontal="center" readingOrder="2"/>
    </xf>
    <xf numFmtId="1" fontId="1" fillId="0" borderId="5" xfId="0" applyNumberFormat="1" applyFont="1" applyFill="1" applyBorder="1" applyAlignment="1">
      <alignment horizontal="center" readingOrder="1"/>
    </xf>
    <xf numFmtId="1" fontId="1" fillId="0" borderId="6" xfId="0" applyNumberFormat="1" applyFont="1" applyFill="1" applyBorder="1" applyAlignment="1">
      <alignment horizontal="center" readingOrder="2"/>
    </xf>
    <xf numFmtId="166" fontId="3" fillId="0" borderId="3" xfId="0" applyNumberFormat="1" applyFont="1" applyFill="1" applyBorder="1" applyAlignment="1">
      <alignment horizontal="center" readingOrder="2"/>
    </xf>
    <xf numFmtId="1" fontId="3" fillId="0" borderId="3" xfId="0" applyNumberFormat="1" applyFont="1" applyFill="1" applyBorder="1" applyAlignment="1">
      <alignment horizontal="center" readingOrder="2"/>
    </xf>
    <xf numFmtId="0" fontId="28" fillId="0" borderId="6" xfId="2" applyFont="1" applyBorder="1" applyAlignment="1">
      <alignment horizontal="center" vertical="center" readingOrder="2"/>
    </xf>
    <xf numFmtId="1" fontId="1" fillId="0" borderId="6" xfId="1" applyNumberFormat="1" applyFont="1" applyBorder="1" applyAlignment="1">
      <alignment horizontal="center" vertical="center" wrapText="1" readingOrder="2"/>
    </xf>
    <xf numFmtId="0" fontId="27" fillId="0" borderId="6" xfId="2" applyFont="1" applyBorder="1"/>
    <xf numFmtId="0" fontId="28" fillId="0" borderId="16" xfId="2" applyFont="1" applyBorder="1" applyAlignment="1">
      <alignment horizontal="center" vertical="center" readingOrder="2"/>
    </xf>
    <xf numFmtId="1" fontId="3" fillId="0" borderId="17" xfId="1" applyNumberFormat="1" applyFont="1" applyBorder="1" applyAlignment="1">
      <alignment horizontal="center" vertical="center" wrapText="1" readingOrder="2"/>
    </xf>
    <xf numFmtId="0" fontId="27" fillId="0" borderId="18" xfId="2" applyFont="1" applyBorder="1"/>
    <xf numFmtId="0" fontId="0" fillId="0" borderId="0" xfId="0" applyFill="1"/>
    <xf numFmtId="2" fontId="5" fillId="0" borderId="5" xfId="0" applyNumberFormat="1" applyFont="1" applyFill="1" applyBorder="1" applyAlignment="1">
      <alignment vertical="center" wrapText="1" readingOrder="2"/>
    </xf>
    <xf numFmtId="166" fontId="11" fillId="0" borderId="5" xfId="0" applyNumberFormat="1" applyFont="1" applyBorder="1" applyAlignment="1">
      <alignment horizontal="right"/>
    </xf>
    <xf numFmtId="166" fontId="11" fillId="0" borderId="4" xfId="0" applyNumberFormat="1" applyFont="1" applyBorder="1" applyAlignment="1">
      <alignment horizontal="right"/>
    </xf>
    <xf numFmtId="166" fontId="17" fillId="0" borderId="5" xfId="0" applyNumberFormat="1" applyFont="1" applyFill="1" applyBorder="1" applyAlignment="1"/>
    <xf numFmtId="166" fontId="7" fillId="0" borderId="5" xfId="0" applyNumberFormat="1" applyFont="1" applyBorder="1" applyAlignment="1">
      <alignment horizontal="center"/>
    </xf>
    <xf numFmtId="2" fontId="11" fillId="0" borderId="0" xfId="0" applyNumberFormat="1" applyFont="1"/>
    <xf numFmtId="2" fontId="11" fillId="0" borderId="5" xfId="0" applyNumberFormat="1" applyFont="1" applyBorder="1"/>
    <xf numFmtId="2" fontId="17" fillId="0" borderId="0" xfId="0" applyNumberFormat="1" applyFont="1" applyFill="1" applyAlignment="1"/>
    <xf numFmtId="0" fontId="1" fillId="0" borderId="19" xfId="0" applyFont="1" applyFill="1" applyBorder="1" applyAlignment="1">
      <alignment horizontal="center" readingOrder="2"/>
    </xf>
    <xf numFmtId="2" fontId="1" fillId="0" borderId="20" xfId="0" applyNumberFormat="1" applyFont="1" applyFill="1" applyBorder="1" applyAlignment="1">
      <alignment horizontal="center" readingOrder="2"/>
    </xf>
    <xf numFmtId="1" fontId="1" fillId="0" borderId="20" xfId="0" applyNumberFormat="1" applyFont="1" applyFill="1" applyBorder="1" applyAlignment="1">
      <alignment horizontal="center" readingOrder="2"/>
    </xf>
    <xf numFmtId="166" fontId="1" fillId="0" borderId="20" xfId="0" applyNumberFormat="1" applyFont="1" applyFill="1" applyBorder="1" applyAlignment="1">
      <alignment horizontal="center" readingOrder="2"/>
    </xf>
    <xf numFmtId="0" fontId="1" fillId="0" borderId="21" xfId="0" applyFont="1" applyFill="1" applyBorder="1" applyAlignment="1">
      <alignment horizontal="center" readingOrder="2"/>
    </xf>
    <xf numFmtId="2" fontId="1" fillId="0" borderId="22" xfId="0" applyNumberFormat="1" applyFont="1" applyFill="1" applyBorder="1" applyAlignment="1">
      <alignment horizontal="center" readingOrder="2"/>
    </xf>
    <xf numFmtId="0" fontId="1" fillId="0" borderId="23" xfId="0" applyFont="1" applyFill="1" applyBorder="1" applyAlignment="1">
      <alignment horizontal="center" readingOrder="2"/>
    </xf>
    <xf numFmtId="0" fontId="1" fillId="0" borderId="22" xfId="0" applyFont="1" applyFill="1" applyBorder="1" applyAlignment="1">
      <alignment horizontal="center" readingOrder="2"/>
    </xf>
    <xf numFmtId="0" fontId="1" fillId="0" borderId="24" xfId="0" applyFont="1" applyFill="1" applyBorder="1" applyAlignment="1">
      <alignment horizontal="center" readingOrder="2"/>
    </xf>
    <xf numFmtId="0" fontId="1" fillId="0" borderId="25" xfId="0" applyFont="1" applyFill="1" applyBorder="1" applyAlignment="1">
      <alignment horizontal="center" readingOrder="2"/>
    </xf>
    <xf numFmtId="0" fontId="40" fillId="0" borderId="0" xfId="0" applyFont="1"/>
    <xf numFmtId="0" fontId="1" fillId="0" borderId="1" xfId="0" applyFont="1" applyFill="1" applyBorder="1" applyAlignment="1">
      <alignment horizontal="center" readingOrder="2"/>
    </xf>
    <xf numFmtId="0" fontId="1" fillId="0" borderId="2" xfId="0" applyFont="1" applyFill="1" applyBorder="1" applyAlignment="1">
      <alignment horizontal="center" readingOrder="2"/>
    </xf>
    <xf numFmtId="0" fontId="1" fillId="0" borderId="1" xfId="0" applyFont="1" applyFill="1" applyBorder="1" applyAlignment="1">
      <alignment horizontal="center" readingOrder="1"/>
    </xf>
    <xf numFmtId="0" fontId="1" fillId="0" borderId="2" xfId="0" applyFont="1" applyFill="1" applyBorder="1" applyAlignment="1">
      <alignment horizontal="center" readingOrder="1"/>
    </xf>
    <xf numFmtId="0" fontId="7" fillId="0" borderId="12" xfId="0" applyFont="1" applyFill="1" applyBorder="1" applyAlignment="1">
      <alignment horizontal="center"/>
    </xf>
    <xf numFmtId="0" fontId="27" fillId="2" borderId="6" xfId="1" applyFont="1" applyFill="1" applyBorder="1" applyAlignment="1">
      <alignment horizontal="center" vertical="center" wrapText="1" readingOrder="2"/>
    </xf>
    <xf numFmtId="0" fontId="27" fillId="2" borderId="4" xfId="1" applyFont="1" applyFill="1" applyBorder="1" applyAlignment="1">
      <alignment horizontal="center" vertical="center" wrapText="1" readingOrder="2"/>
    </xf>
    <xf numFmtId="0" fontId="27" fillId="2" borderId="9" xfId="1" applyFont="1" applyFill="1" applyBorder="1" applyAlignment="1">
      <alignment horizontal="center" vertical="center" wrapText="1" readingOrder="2"/>
    </xf>
    <xf numFmtId="0" fontId="27" fillId="2" borderId="10" xfId="1" applyFont="1" applyFill="1" applyBorder="1" applyAlignment="1">
      <alignment horizontal="center" vertical="center" wrapText="1" readingOrder="2"/>
    </xf>
    <xf numFmtId="0" fontId="8" fillId="2" borderId="6" xfId="0" applyFont="1" applyFill="1" applyBorder="1" applyAlignment="1">
      <alignment horizontal="center" vertical="center" wrapText="1" readingOrder="2"/>
    </xf>
    <xf numFmtId="0" fontId="8" fillId="2" borderId="4" xfId="0" applyFont="1" applyFill="1" applyBorder="1" applyAlignment="1">
      <alignment horizontal="center" vertical="center" wrapText="1" readingOrder="2"/>
    </xf>
    <xf numFmtId="0" fontId="8" fillId="2" borderId="9" xfId="0" applyFont="1" applyFill="1" applyBorder="1" applyAlignment="1">
      <alignment horizontal="center" vertical="center" wrapText="1" readingOrder="2"/>
    </xf>
    <xf numFmtId="0" fontId="8" fillId="2" borderId="10" xfId="0" applyFont="1" applyFill="1" applyBorder="1" applyAlignment="1">
      <alignment horizontal="center" vertical="center" wrapText="1" readingOrder="2"/>
    </xf>
  </cellXfs>
  <cellStyles count="3">
    <cellStyle name="Normal" xfId="0" builtinId="0"/>
    <cellStyle name="Normal 10" xfId="2" xr:uid="{00000000-0005-0000-0000-000001000000}"/>
    <cellStyle name="Normal 2 2 2" xfId="1" xr:uid="{00000000-0005-0000-0000-000002000000}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141</xdr:row>
      <xdr:rowOff>0</xdr:rowOff>
    </xdr:from>
    <xdr:to>
      <xdr:col>0</xdr:col>
      <xdr:colOff>304800</xdr:colOff>
      <xdr:row>142</xdr:row>
      <xdr:rowOff>85725</xdr:rowOff>
    </xdr:to>
    <xdr:sp macro="" textlink="">
      <xdr:nvSpPr>
        <xdr:cNvPr id="9" name="AutoShape 25" descr="http://www.customs.gov.lb/customs/images/Arabic/common/arrowup1.gif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55257500" y="50101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144</xdr:row>
      <xdr:rowOff>0</xdr:rowOff>
    </xdr:from>
    <xdr:to>
      <xdr:col>0</xdr:col>
      <xdr:colOff>95250</xdr:colOff>
      <xdr:row>144</xdr:row>
      <xdr:rowOff>95250</xdr:rowOff>
    </xdr:to>
    <xdr:pic>
      <xdr:nvPicPr>
        <xdr:cNvPr id="16" name="Picture 1" descr="http://www.customs.gov.lb/customs/images/Arabic/index/spacer.gif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5467050" y="14811375"/>
          <a:ext cx="952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141</xdr:row>
      <xdr:rowOff>0</xdr:rowOff>
    </xdr:from>
    <xdr:to>
      <xdr:col>12</xdr:col>
      <xdr:colOff>304800</xdr:colOff>
      <xdr:row>142</xdr:row>
      <xdr:rowOff>85725</xdr:rowOff>
    </xdr:to>
    <xdr:sp macro="" textlink="">
      <xdr:nvSpPr>
        <xdr:cNvPr id="4" name="AutoShape 25" descr="http://www.customs.gov.lb/customs/images/Arabic/common/arrowup1.gif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9990153375" y="3514725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144</xdr:row>
      <xdr:rowOff>0</xdr:rowOff>
    </xdr:from>
    <xdr:to>
      <xdr:col>12</xdr:col>
      <xdr:colOff>95250</xdr:colOff>
      <xdr:row>144</xdr:row>
      <xdr:rowOff>95250</xdr:rowOff>
    </xdr:to>
    <xdr:pic>
      <xdr:nvPicPr>
        <xdr:cNvPr id="5" name="Picture 1" descr="http://www.customs.gov.lb/customs/images/Arabic/index/spacer.gif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0362925" y="36147375"/>
          <a:ext cx="952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ustoms.gov.lb/customs/Tariffs/National/hs4_hs6.asp?hs2_cd=03&amp;hs=030711" TargetMode="External"/><Relationship Id="rId3" Type="http://schemas.openxmlformats.org/officeDocument/2006/relationships/hyperlink" Target="http://www.customs.gov.lb/customs/Tariffs/National/hs4_hs6.asp?hs2_cd=03&amp;hs=030211" TargetMode="External"/><Relationship Id="rId7" Type="http://schemas.openxmlformats.org/officeDocument/2006/relationships/hyperlink" Target="http://www.customs.gov.lb/customs/Tariffs/National/hs4_hs6.asp?hs2_cd=03&amp;hs=030611" TargetMode="External"/><Relationship Id="rId2" Type="http://schemas.openxmlformats.org/officeDocument/2006/relationships/hyperlink" Target="http://www.customs.gov.lb/customs/Tariffs/National/hs4_hs6.asp?hs2_cd=03&amp;hs=030111" TargetMode="External"/><Relationship Id="rId1" Type="http://schemas.openxmlformats.org/officeDocument/2006/relationships/hyperlink" Target="http://www.fishbase.org/summary/dicentrarchus-labrax.html" TargetMode="External"/><Relationship Id="rId6" Type="http://schemas.openxmlformats.org/officeDocument/2006/relationships/hyperlink" Target="http://www.customs.gov.lb/customs/Tariffs/National/hs4_hs6.asp?hs2_cd=03&amp;hs=030510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customs.gov.lb/customs/Tariffs/National/hs4_hs6.asp?hs2_cd=03&amp;hs=030432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://www.customs.gov.lb/customs/Tariffs/National/hs4_hs6.asp?hs2_cd=03&amp;hs=030311" TargetMode="External"/><Relationship Id="rId9" Type="http://schemas.openxmlformats.org/officeDocument/2006/relationships/hyperlink" Target="http://www.customs.gov.lb/customs/Tariffs/National/hs4_hs6.asp?hs2_cd=03&amp;hs=0308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8"/>
  <sheetViews>
    <sheetView rightToLeft="1" workbookViewId="0">
      <selection activeCell="A2" sqref="A2"/>
    </sheetView>
  </sheetViews>
  <sheetFormatPr defaultRowHeight="14.25" x14ac:dyDescent="0.2"/>
  <cols>
    <col min="1" max="1" width="15" customWidth="1"/>
    <col min="2" max="2" width="12.125" customWidth="1"/>
    <col min="3" max="3" width="12" customWidth="1"/>
    <col min="4" max="4" width="11.25" customWidth="1"/>
    <col min="5" max="5" width="11.375" customWidth="1"/>
    <col min="6" max="6" width="17.125" customWidth="1"/>
    <col min="7" max="7" width="11.75" customWidth="1"/>
    <col min="8" max="8" width="10.375" customWidth="1"/>
    <col min="9" max="9" width="12.375" customWidth="1"/>
    <col min="10" max="10" width="18" customWidth="1"/>
  </cols>
  <sheetData>
    <row r="2" spans="1:10" x14ac:dyDescent="0.2">
      <c r="A2" t="s">
        <v>242</v>
      </c>
      <c r="J2" t="s">
        <v>238</v>
      </c>
    </row>
    <row r="3" spans="1:10" ht="15" thickBot="1" x14ac:dyDescent="0.25">
      <c r="A3" t="s">
        <v>224</v>
      </c>
      <c r="F3" t="s">
        <v>49</v>
      </c>
      <c r="H3" t="s">
        <v>225</v>
      </c>
      <c r="J3" t="s">
        <v>48</v>
      </c>
    </row>
    <row r="4" spans="1:10" ht="30.75" thickBot="1" x14ac:dyDescent="0.25">
      <c r="A4" s="127" t="s">
        <v>0</v>
      </c>
      <c r="B4" s="13" t="s">
        <v>50</v>
      </c>
      <c r="C4" s="13" t="s">
        <v>53</v>
      </c>
      <c r="D4" s="13" t="s">
        <v>55</v>
      </c>
      <c r="E4" s="14" t="s">
        <v>57</v>
      </c>
      <c r="F4" s="13" t="s">
        <v>59</v>
      </c>
      <c r="G4" s="13" t="s">
        <v>61</v>
      </c>
      <c r="H4" s="13" t="s">
        <v>63</v>
      </c>
      <c r="I4" s="13" t="s">
        <v>65</v>
      </c>
      <c r="J4" s="129" t="s">
        <v>1</v>
      </c>
    </row>
    <row r="5" spans="1:10" ht="29.25" thickBot="1" x14ac:dyDescent="0.25">
      <c r="A5" s="128"/>
      <c r="B5" s="15" t="s">
        <v>51</v>
      </c>
      <c r="C5" s="15" t="s">
        <v>52</v>
      </c>
      <c r="D5" s="15" t="s">
        <v>54</v>
      </c>
      <c r="E5" s="16" t="s">
        <v>56</v>
      </c>
      <c r="F5" s="15" t="s">
        <v>58</v>
      </c>
      <c r="G5" s="15" t="s">
        <v>60</v>
      </c>
      <c r="H5" s="15" t="s">
        <v>62</v>
      </c>
      <c r="I5" s="15" t="s">
        <v>64</v>
      </c>
      <c r="J5" s="130"/>
    </row>
    <row r="6" spans="1:10" ht="15" x14ac:dyDescent="0.2">
      <c r="A6" s="1" t="s">
        <v>2</v>
      </c>
      <c r="B6" s="2">
        <v>0.64600000000000002</v>
      </c>
      <c r="C6" s="2">
        <v>1.246</v>
      </c>
      <c r="D6" s="3">
        <v>36.698096000000007</v>
      </c>
      <c r="E6" s="3">
        <v>1.25</v>
      </c>
      <c r="F6" s="3">
        <f>B6+D6-C6-E6</f>
        <v>34.848096000000005</v>
      </c>
      <c r="G6" s="95">
        <v>9531.7119999999995</v>
      </c>
      <c r="H6" s="5">
        <f>F6/G6*1000</f>
        <v>3.6560164637790153</v>
      </c>
      <c r="I6" s="94">
        <f>B6/F6*100</f>
        <v>1.8537598151703896</v>
      </c>
      <c r="J6" s="1" t="s">
        <v>3</v>
      </c>
    </row>
    <row r="7" spans="1:10" ht="15" x14ac:dyDescent="0.2">
      <c r="A7" s="4" t="s">
        <v>4</v>
      </c>
      <c r="B7" s="5">
        <v>73.203000000000003</v>
      </c>
      <c r="C7" s="5">
        <v>53.764000000000003</v>
      </c>
      <c r="D7" s="5">
        <v>205.99199999999999</v>
      </c>
      <c r="E7" s="5">
        <v>0</v>
      </c>
      <c r="F7" s="3">
        <f t="shared" ref="F7:F27" si="0">B7+D7-C7-E7</f>
        <v>225.43099999999998</v>
      </c>
      <c r="G7" s="96">
        <v>9154.2999999999993</v>
      </c>
      <c r="H7" s="5">
        <f t="shared" ref="H7:H23" si="1">F7/G7*1000</f>
        <v>24.625695028565811</v>
      </c>
      <c r="I7" s="94">
        <f t="shared" ref="I7:I28" si="2">B7/F7*100</f>
        <v>32.472463858120669</v>
      </c>
      <c r="J7" s="4" t="s">
        <v>5</v>
      </c>
    </row>
    <row r="8" spans="1:10" ht="15" x14ac:dyDescent="0.2">
      <c r="A8" s="4" t="s">
        <v>6</v>
      </c>
      <c r="B8" s="5">
        <v>17.167000000000002</v>
      </c>
      <c r="C8" s="5">
        <v>12.545999999999999</v>
      </c>
      <c r="D8" s="5">
        <v>12.288</v>
      </c>
      <c r="E8" s="5">
        <v>0.124</v>
      </c>
      <c r="F8" s="3">
        <f t="shared" si="0"/>
        <v>16.785000000000004</v>
      </c>
      <c r="G8" s="96">
        <v>1370.3219999999999</v>
      </c>
      <c r="H8" s="5">
        <f t="shared" si="1"/>
        <v>12.248945868197405</v>
      </c>
      <c r="I8" s="94">
        <f t="shared" si="2"/>
        <v>102.27584152517126</v>
      </c>
      <c r="J8" s="4" t="s">
        <v>7</v>
      </c>
    </row>
    <row r="9" spans="1:10" ht="15" x14ac:dyDescent="0.2">
      <c r="A9" s="4" t="s">
        <v>8</v>
      </c>
      <c r="B9" s="6">
        <v>131.69</v>
      </c>
      <c r="C9" s="6">
        <v>20.782</v>
      </c>
      <c r="D9" s="5">
        <v>26.477</v>
      </c>
      <c r="E9" s="5">
        <v>1.45</v>
      </c>
      <c r="F9" s="3">
        <f t="shared" si="0"/>
        <v>135.935</v>
      </c>
      <c r="G9" s="96">
        <v>11154.371999999999</v>
      </c>
      <c r="H9" s="5">
        <f t="shared" si="1"/>
        <v>12.186701322136289</v>
      </c>
      <c r="I9" s="94">
        <f t="shared" si="2"/>
        <v>96.877183948210543</v>
      </c>
      <c r="J9" s="4" t="s">
        <v>9</v>
      </c>
    </row>
    <row r="10" spans="1:10" ht="15" x14ac:dyDescent="0.2">
      <c r="A10" s="4" t="s">
        <v>10</v>
      </c>
      <c r="B10" s="5">
        <v>100.15</v>
      </c>
      <c r="C10" s="5">
        <v>1.8321196</v>
      </c>
      <c r="D10" s="5">
        <v>31.753</v>
      </c>
      <c r="E10" s="5">
        <v>0</v>
      </c>
      <c r="F10" s="3">
        <f t="shared" si="0"/>
        <v>130.07088040000002</v>
      </c>
      <c r="G10" s="96">
        <v>39963</v>
      </c>
      <c r="H10" s="5">
        <f t="shared" si="1"/>
        <v>3.2547826839826848</v>
      </c>
      <c r="I10" s="94">
        <f t="shared" si="2"/>
        <v>76.996480451284768</v>
      </c>
      <c r="J10" s="4" t="s">
        <v>11</v>
      </c>
    </row>
    <row r="11" spans="1:10" ht="15" x14ac:dyDescent="0.2">
      <c r="A11" s="4" t="s">
        <v>12</v>
      </c>
      <c r="B11" s="5">
        <v>0.25800000000000001</v>
      </c>
      <c r="C11" s="5">
        <v>0</v>
      </c>
      <c r="D11" s="5">
        <v>0.43400000000000005</v>
      </c>
      <c r="E11" s="5">
        <v>0</v>
      </c>
      <c r="F11" s="3">
        <f t="shared" si="0"/>
        <v>0.69200000000000006</v>
      </c>
      <c r="G11" s="96">
        <v>777.42399999999998</v>
      </c>
      <c r="H11" s="5">
        <f t="shared" si="1"/>
        <v>0.89011916277346737</v>
      </c>
      <c r="I11" s="94">
        <f t="shared" si="2"/>
        <v>37.283236994219649</v>
      </c>
      <c r="J11" s="4" t="s">
        <v>13</v>
      </c>
    </row>
    <row r="12" spans="1:10" ht="15" x14ac:dyDescent="0.2">
      <c r="A12" s="4" t="s">
        <v>14</v>
      </c>
      <c r="B12" s="5">
        <v>2.012</v>
      </c>
      <c r="C12" s="5">
        <v>2E-3</v>
      </c>
      <c r="D12" s="5">
        <v>3.5999999999999997E-2</v>
      </c>
      <c r="E12" s="5">
        <v>0</v>
      </c>
      <c r="F12" s="3">
        <f t="shared" si="0"/>
        <v>2.0460000000000003</v>
      </c>
      <c r="G12" s="96">
        <v>965.59799999999996</v>
      </c>
      <c r="H12" s="5">
        <f t="shared" si="1"/>
        <v>2.1188941982067075</v>
      </c>
      <c r="I12" s="94">
        <f>B12/F12*100</f>
        <v>98.338220918866071</v>
      </c>
      <c r="J12" s="4" t="s">
        <v>15</v>
      </c>
    </row>
    <row r="13" spans="1:10" ht="15" x14ac:dyDescent="0.2">
      <c r="A13" s="4" t="s">
        <v>16</v>
      </c>
      <c r="B13" s="5">
        <v>100.5</v>
      </c>
      <c r="C13" s="5">
        <v>23.932999999999996</v>
      </c>
      <c r="D13" s="5">
        <v>169.44100000000003</v>
      </c>
      <c r="E13" s="5">
        <v>0</v>
      </c>
      <c r="F13" s="3">
        <f t="shared" si="0"/>
        <v>246.00800000000004</v>
      </c>
      <c r="G13" s="96">
        <v>31015.999</v>
      </c>
      <c r="H13" s="5">
        <f t="shared" si="1"/>
        <v>7.9316484373113392</v>
      </c>
      <c r="I13" s="94">
        <f t="shared" si="2"/>
        <v>40.852330005528273</v>
      </c>
      <c r="J13" s="4" t="s">
        <v>17</v>
      </c>
    </row>
    <row r="14" spans="1:10" ht="15" x14ac:dyDescent="0.2">
      <c r="A14" s="4" t="s">
        <v>18</v>
      </c>
      <c r="B14" s="5">
        <v>36</v>
      </c>
      <c r="C14" s="5">
        <v>0.17699999999999999</v>
      </c>
      <c r="D14" s="5">
        <v>1.0469999999999999</v>
      </c>
      <c r="E14" s="5">
        <v>0</v>
      </c>
      <c r="F14" s="3">
        <f t="shared" si="0"/>
        <v>36.869999999999997</v>
      </c>
      <c r="G14" s="96">
        <v>38435.300000000003</v>
      </c>
      <c r="H14" s="5">
        <f t="shared" si="1"/>
        <v>0.95927441700728222</v>
      </c>
      <c r="I14" s="94">
        <f t="shared" si="2"/>
        <v>97.640358014646054</v>
      </c>
      <c r="J14" s="4" t="s">
        <v>19</v>
      </c>
    </row>
    <row r="15" spans="1:10" ht="15" x14ac:dyDescent="0.2">
      <c r="A15" s="4" t="s">
        <v>20</v>
      </c>
      <c r="B15" s="5">
        <v>2.9239999999999999</v>
      </c>
      <c r="C15" s="5">
        <v>4.3999999999999997E-2</v>
      </c>
      <c r="D15" s="5">
        <v>2.2329999999999997</v>
      </c>
      <c r="E15" s="5">
        <v>0</v>
      </c>
      <c r="F15" s="3">
        <f t="shared" si="0"/>
        <v>5.1130000000000004</v>
      </c>
      <c r="G15" s="96">
        <v>18735</v>
      </c>
      <c r="H15" s="5">
        <f t="shared" si="1"/>
        <v>0.27291166266346412</v>
      </c>
      <c r="I15" s="94">
        <f t="shared" si="2"/>
        <v>57.187561118716992</v>
      </c>
      <c r="J15" s="4" t="s">
        <v>21</v>
      </c>
    </row>
    <row r="16" spans="1:10" ht="15" x14ac:dyDescent="0.2">
      <c r="A16" s="4" t="s">
        <v>22</v>
      </c>
      <c r="B16" s="5">
        <v>30</v>
      </c>
      <c r="C16" s="7">
        <v>1.7936969999999999</v>
      </c>
      <c r="D16" s="7">
        <v>0.73399999999999999</v>
      </c>
      <c r="E16" s="5">
        <v>0</v>
      </c>
      <c r="F16" s="3">
        <f t="shared" si="0"/>
        <v>28.940303</v>
      </c>
      <c r="G16" s="96">
        <v>13908.1</v>
      </c>
      <c r="H16" s="5">
        <f t="shared" si="1"/>
        <v>2.0808236207677537</v>
      </c>
      <c r="I16" s="94">
        <f t="shared" si="2"/>
        <v>103.66166518712676</v>
      </c>
      <c r="J16" s="4" t="s">
        <v>23</v>
      </c>
    </row>
    <row r="17" spans="1:10" ht="15" x14ac:dyDescent="0.2">
      <c r="A17" s="4" t="s">
        <v>24</v>
      </c>
      <c r="B17" s="7">
        <v>69.402000000000001</v>
      </c>
      <c r="C17" s="7">
        <v>0.19500000000000001</v>
      </c>
      <c r="D17" s="7">
        <v>92.507000000000005</v>
      </c>
      <c r="E17" s="7">
        <v>0</v>
      </c>
      <c r="F17" s="3">
        <f t="shared" si="0"/>
        <v>161.714</v>
      </c>
      <c r="G17" s="97">
        <v>36934</v>
      </c>
      <c r="H17" s="5">
        <f t="shared" si="1"/>
        <v>4.3784588725835274</v>
      </c>
      <c r="I17" s="94">
        <f t="shared" si="2"/>
        <v>42.916506919623529</v>
      </c>
      <c r="J17" s="4" t="s">
        <v>25</v>
      </c>
    </row>
    <row r="18" spans="1:10" ht="15" x14ac:dyDescent="0.2">
      <c r="A18" s="4" t="s">
        <v>26</v>
      </c>
      <c r="B18" s="5">
        <v>257.34000000000003</v>
      </c>
      <c r="C18" s="7">
        <v>132.16012021500001</v>
      </c>
      <c r="D18" s="7">
        <v>23.450157999999995</v>
      </c>
      <c r="E18" s="5">
        <v>8.6430000000000007</v>
      </c>
      <c r="F18" s="3">
        <f t="shared" si="0"/>
        <v>139.98703778500001</v>
      </c>
      <c r="G18" s="96">
        <v>4159.1000000000004</v>
      </c>
      <c r="H18" s="5">
        <f t="shared" si="1"/>
        <v>33.658012018225094</v>
      </c>
      <c r="I18" s="94">
        <f t="shared" si="2"/>
        <v>183.83130614938602</v>
      </c>
      <c r="J18" s="4" t="s">
        <v>27</v>
      </c>
    </row>
    <row r="19" spans="1:10" ht="15" x14ac:dyDescent="0.2">
      <c r="A19" s="4" t="s">
        <v>28</v>
      </c>
      <c r="B19" s="5">
        <v>3.47</v>
      </c>
      <c r="C19" s="7">
        <v>4.0000000000000001E-3</v>
      </c>
      <c r="D19" s="7">
        <v>5.22</v>
      </c>
      <c r="E19" s="5">
        <v>0</v>
      </c>
      <c r="F19" s="3">
        <f t="shared" si="0"/>
        <v>8.6859999999999999</v>
      </c>
      <c r="G19" s="96">
        <v>4662.88</v>
      </c>
      <c r="H19" s="5">
        <f t="shared" si="1"/>
        <v>1.8627972411899942</v>
      </c>
      <c r="I19" s="94">
        <f t="shared" si="2"/>
        <v>39.949343771586463</v>
      </c>
      <c r="J19" s="4" t="s">
        <v>29</v>
      </c>
    </row>
    <row r="20" spans="1:10" ht="15" x14ac:dyDescent="0.2">
      <c r="A20" s="4" t="s">
        <v>30</v>
      </c>
      <c r="B20" s="5">
        <v>15.209999999999999</v>
      </c>
      <c r="C20" s="7">
        <v>1.591</v>
      </c>
      <c r="D20" s="7">
        <v>5.2667000000000002</v>
      </c>
      <c r="E20" s="5">
        <v>0</v>
      </c>
      <c r="F20" s="3">
        <f t="shared" si="0"/>
        <v>18.8857</v>
      </c>
      <c r="G20" s="96">
        <v>2481.54</v>
      </c>
      <c r="H20" s="5">
        <f t="shared" si="1"/>
        <v>7.6104757529598555</v>
      </c>
      <c r="I20" s="94">
        <f t="shared" si="2"/>
        <v>80.537125973620249</v>
      </c>
      <c r="J20" s="4" t="s">
        <v>31</v>
      </c>
    </row>
    <row r="21" spans="1:10" ht="15" x14ac:dyDescent="0.2">
      <c r="A21" s="4" t="s">
        <v>32</v>
      </c>
      <c r="B21" s="5">
        <v>4.12</v>
      </c>
      <c r="C21" s="7">
        <v>0.16700000000000001</v>
      </c>
      <c r="D21" s="7">
        <v>31.990000000000002</v>
      </c>
      <c r="E21" s="5">
        <v>0</v>
      </c>
      <c r="F21" s="3">
        <f t="shared" si="0"/>
        <v>35.942999999999998</v>
      </c>
      <c r="G21" s="96">
        <v>3935.79</v>
      </c>
      <c r="H21" s="5">
        <f t="shared" si="1"/>
        <v>9.1323470002210474</v>
      </c>
      <c r="I21" s="94">
        <f t="shared" si="2"/>
        <v>11.462593550900037</v>
      </c>
      <c r="J21" s="4" t="s">
        <v>33</v>
      </c>
    </row>
    <row r="22" spans="1:10" ht="15" x14ac:dyDescent="0.2">
      <c r="A22" s="4" t="s">
        <v>34</v>
      </c>
      <c r="B22" s="5">
        <v>4.742</v>
      </c>
      <c r="C22" s="7">
        <v>0.22700000000000001</v>
      </c>
      <c r="D22" s="7">
        <v>20.018000000000001</v>
      </c>
      <c r="E22" s="5">
        <v>0</v>
      </c>
      <c r="F22" s="3">
        <f t="shared" si="0"/>
        <v>24.533000000000001</v>
      </c>
      <c r="G22" s="96">
        <v>5851.48</v>
      </c>
      <c r="H22" s="5">
        <f t="shared" si="1"/>
        <v>4.1926145180364633</v>
      </c>
      <c r="I22" s="94">
        <f t="shared" si="2"/>
        <v>19.329066971018626</v>
      </c>
      <c r="J22" s="4" t="s">
        <v>35</v>
      </c>
    </row>
    <row r="23" spans="1:10" ht="15" x14ac:dyDescent="0.2">
      <c r="A23" s="4" t="s">
        <v>36</v>
      </c>
      <c r="B23" s="5">
        <v>3.88</v>
      </c>
      <c r="C23" s="7">
        <v>1.1299999999999999</v>
      </c>
      <c r="D23" s="7">
        <v>6.84375</v>
      </c>
      <c r="E23" s="5">
        <v>0</v>
      </c>
      <c r="F23" s="3">
        <f t="shared" si="0"/>
        <v>9.59375</v>
      </c>
      <c r="G23" s="96">
        <v>6234.96</v>
      </c>
      <c r="H23" s="5">
        <f t="shared" si="1"/>
        <v>1.5387027342597226</v>
      </c>
      <c r="I23" s="94">
        <f t="shared" si="2"/>
        <v>40.442996742671014</v>
      </c>
      <c r="J23" s="4" t="s">
        <v>37</v>
      </c>
    </row>
    <row r="24" spans="1:10" ht="15" x14ac:dyDescent="0.2">
      <c r="A24" s="4" t="s">
        <v>38</v>
      </c>
      <c r="B24" s="5">
        <v>1519.1100000000001</v>
      </c>
      <c r="C24" s="7">
        <v>18.757999999999999</v>
      </c>
      <c r="D24" s="7">
        <v>204.251</v>
      </c>
      <c r="E24" s="5">
        <v>0</v>
      </c>
      <c r="F24" s="3">
        <f t="shared" si="0"/>
        <v>1704.6030000000001</v>
      </c>
      <c r="G24" s="96">
        <v>93778.2</v>
      </c>
      <c r="H24" s="5">
        <f>F24/G24*1000</f>
        <v>18.176964369117773</v>
      </c>
      <c r="I24" s="94">
        <f t="shared" si="2"/>
        <v>89.118111372560065</v>
      </c>
      <c r="J24" s="4" t="s">
        <v>39</v>
      </c>
    </row>
    <row r="25" spans="1:10" ht="15" x14ac:dyDescent="0.2">
      <c r="A25" s="4" t="s">
        <v>40</v>
      </c>
      <c r="B25" s="5">
        <v>2420</v>
      </c>
      <c r="C25" s="7">
        <v>808.72689420699953</v>
      </c>
      <c r="D25" s="7">
        <v>76.897882128999996</v>
      </c>
      <c r="E25" s="5">
        <v>18.541</v>
      </c>
      <c r="F25" s="3">
        <f t="shared" si="0"/>
        <v>1669.6299879220007</v>
      </c>
      <c r="G25" s="96">
        <v>34803.300000000003</v>
      </c>
      <c r="H25" s="5">
        <f>F25/G25*1000</f>
        <v>47.973324021630148</v>
      </c>
      <c r="I25" s="94">
        <f t="shared" si="2"/>
        <v>144.94229365225405</v>
      </c>
      <c r="J25" s="4" t="s">
        <v>41</v>
      </c>
    </row>
    <row r="26" spans="1:10" ht="15" x14ac:dyDescent="0.2">
      <c r="A26" s="4" t="s">
        <v>42</v>
      </c>
      <c r="B26" s="5">
        <v>644.33000000000004</v>
      </c>
      <c r="C26" s="7">
        <v>527.48099999999999</v>
      </c>
      <c r="D26" s="7">
        <v>0.08</v>
      </c>
      <c r="E26" s="5">
        <v>0</v>
      </c>
      <c r="F26" s="3">
        <f t="shared" si="0"/>
        <v>116.92900000000009</v>
      </c>
      <c r="G26" s="96">
        <v>3720.125</v>
      </c>
      <c r="H26" s="5">
        <f>F26/G26*1000</f>
        <v>31.431470716709814</v>
      </c>
      <c r="I26" s="94">
        <f t="shared" si="2"/>
        <v>551.04379580771206</v>
      </c>
      <c r="J26" s="4" t="s">
        <v>43</v>
      </c>
    </row>
    <row r="27" spans="1:10" ht="15.75" thickBot="1" x14ac:dyDescent="0.25">
      <c r="A27" s="8" t="s">
        <v>44</v>
      </c>
      <c r="B27" s="9">
        <v>195.62</v>
      </c>
      <c r="C27" s="10">
        <v>53.578000000000003</v>
      </c>
      <c r="D27" s="10">
        <v>4.7560000000000002</v>
      </c>
      <c r="E27" s="9">
        <v>0</v>
      </c>
      <c r="F27" s="3">
        <f t="shared" si="0"/>
        <v>146.798</v>
      </c>
      <c r="G27" s="98">
        <v>26916.2</v>
      </c>
      <c r="H27" s="5">
        <f>F27/G27*1000</f>
        <v>5.4538902222453389</v>
      </c>
      <c r="I27" s="94">
        <f t="shared" si="2"/>
        <v>133.25794629354624</v>
      </c>
      <c r="J27" s="8" t="s">
        <v>45</v>
      </c>
    </row>
    <row r="28" spans="1:10" ht="16.5" thickBot="1" x14ac:dyDescent="0.3">
      <c r="A28" s="11" t="s">
        <v>46</v>
      </c>
      <c r="B28" s="12">
        <f>SUM(B6:B27)</f>
        <v>5631.7740000000003</v>
      </c>
      <c r="C28" s="12">
        <f t="shared" ref="C28:G28" si="3">SUM(C6:C27)</f>
        <v>1660.1378310219995</v>
      </c>
      <c r="D28" s="12">
        <f t="shared" si="3"/>
        <v>958.41358612900012</v>
      </c>
      <c r="E28" s="12">
        <f t="shared" si="3"/>
        <v>30.008000000000003</v>
      </c>
      <c r="F28" s="12">
        <f t="shared" si="3"/>
        <v>4900.0417551070004</v>
      </c>
      <c r="G28" s="100">
        <f t="shared" si="3"/>
        <v>398488.70200000005</v>
      </c>
      <c r="H28" s="12">
        <f>F28/G28*1000</f>
        <v>12.29656381853205</v>
      </c>
      <c r="I28" s="99">
        <f t="shared" si="2"/>
        <v>114.93318386787954</v>
      </c>
      <c r="J28" s="11" t="s">
        <v>47</v>
      </c>
    </row>
  </sheetData>
  <mergeCells count="2">
    <mergeCell ref="A4:A5"/>
    <mergeCell ref="J4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28"/>
  <sheetViews>
    <sheetView rightToLeft="1" workbookViewId="0">
      <selection activeCell="A2" sqref="A2"/>
    </sheetView>
  </sheetViews>
  <sheetFormatPr defaultRowHeight="14.25" x14ac:dyDescent="0.2"/>
  <cols>
    <col min="2" max="2" width="12.875" customWidth="1"/>
    <col min="3" max="3" width="15.875" customWidth="1"/>
    <col min="4" max="4" width="11.25" customWidth="1"/>
    <col min="5" max="5" width="15.125" customWidth="1"/>
    <col min="6" max="6" width="17.125" customWidth="1"/>
    <col min="7" max="7" width="10.75" customWidth="1"/>
    <col min="8" max="9" width="9.875" customWidth="1"/>
    <col min="10" max="10" width="18" customWidth="1"/>
  </cols>
  <sheetData>
    <row r="2" spans="1:10" x14ac:dyDescent="0.2">
      <c r="A2" t="s">
        <v>241</v>
      </c>
      <c r="J2" t="s">
        <v>239</v>
      </c>
    </row>
    <row r="3" spans="1:10" ht="15" thickBot="1" x14ac:dyDescent="0.25">
      <c r="A3" t="s">
        <v>224</v>
      </c>
      <c r="F3" t="s">
        <v>49</v>
      </c>
      <c r="H3" t="s">
        <v>225</v>
      </c>
      <c r="J3" t="s">
        <v>48</v>
      </c>
    </row>
    <row r="4" spans="1:10" ht="30.75" thickBot="1" x14ac:dyDescent="0.25">
      <c r="A4" s="127" t="s">
        <v>0</v>
      </c>
      <c r="B4" s="13" t="s">
        <v>50</v>
      </c>
      <c r="C4" s="13" t="s">
        <v>53</v>
      </c>
      <c r="D4" s="13" t="s">
        <v>55</v>
      </c>
      <c r="E4" s="14" t="s">
        <v>57</v>
      </c>
      <c r="F4" s="13" t="s">
        <v>59</v>
      </c>
      <c r="G4" s="13" t="s">
        <v>61</v>
      </c>
      <c r="H4" s="13" t="s">
        <v>63</v>
      </c>
      <c r="I4" s="13" t="s">
        <v>65</v>
      </c>
      <c r="J4" s="129" t="s">
        <v>1</v>
      </c>
    </row>
    <row r="5" spans="1:10" ht="29.25" thickBot="1" x14ac:dyDescent="0.25">
      <c r="A5" s="128"/>
      <c r="B5" s="15" t="s">
        <v>51</v>
      </c>
      <c r="C5" s="15" t="s">
        <v>52</v>
      </c>
      <c r="D5" s="15" t="s">
        <v>54</v>
      </c>
      <c r="E5" s="16" t="s">
        <v>56</v>
      </c>
      <c r="F5" s="15" t="s">
        <v>58</v>
      </c>
      <c r="G5" s="15" t="s">
        <v>60</v>
      </c>
      <c r="H5" s="15" t="s">
        <v>62</v>
      </c>
      <c r="I5" s="15" t="s">
        <v>64</v>
      </c>
      <c r="J5" s="130"/>
    </row>
    <row r="6" spans="1:10" ht="15" x14ac:dyDescent="0.2">
      <c r="A6" s="1" t="s">
        <v>2</v>
      </c>
      <c r="B6" s="5">
        <v>0.73899999999999999</v>
      </c>
      <c r="C6" s="5">
        <v>0.4</v>
      </c>
      <c r="D6" s="5">
        <v>40.096180000000011</v>
      </c>
      <c r="E6" s="5">
        <v>0.4</v>
      </c>
      <c r="F6" s="3">
        <f t="shared" ref="F6:F27" si="0">B6+D6-C6-E6</f>
        <v>40.035180000000011</v>
      </c>
      <c r="G6" s="96">
        <v>9716.5249999999978</v>
      </c>
      <c r="H6" s="5">
        <f t="shared" ref="H6:H23" si="1">F6/G6*1000</f>
        <v>4.1203187353503461</v>
      </c>
      <c r="I6" s="94">
        <f>B6/F6*100</f>
        <v>1.845876551572891</v>
      </c>
      <c r="J6" s="4" t="s">
        <v>3</v>
      </c>
    </row>
    <row r="7" spans="1:10" ht="15" x14ac:dyDescent="0.2">
      <c r="A7" s="5" t="s">
        <v>4</v>
      </c>
      <c r="B7" s="5">
        <v>73.2</v>
      </c>
      <c r="C7" s="6">
        <v>50.204999999999998</v>
      </c>
      <c r="D7" s="5">
        <v>213.70699999999999</v>
      </c>
      <c r="E7" s="5">
        <v>0</v>
      </c>
      <c r="F7" s="3">
        <f t="shared" si="0"/>
        <v>236.702</v>
      </c>
      <c r="G7" s="96">
        <v>9121.1669999999995</v>
      </c>
      <c r="H7" s="5">
        <f t="shared" si="1"/>
        <v>25.950845982756373</v>
      </c>
      <c r="I7" s="94">
        <f t="shared" ref="I7:I28" si="2">B7/F7*100</f>
        <v>30.924960498855103</v>
      </c>
      <c r="J7" s="4" t="s">
        <v>5</v>
      </c>
    </row>
    <row r="8" spans="1:10" ht="15" x14ac:dyDescent="0.2">
      <c r="A8" s="4" t="s">
        <v>6</v>
      </c>
      <c r="B8" s="5">
        <v>15.21421</v>
      </c>
      <c r="C8" s="5">
        <v>15.468999999999999</v>
      </c>
      <c r="D8" s="5">
        <v>13.380999999999998</v>
      </c>
      <c r="E8" s="5">
        <v>0.14399999999999999</v>
      </c>
      <c r="F8" s="3">
        <f t="shared" si="0"/>
        <v>12.982209999999998</v>
      </c>
      <c r="G8" s="96">
        <v>1423.7260000000001</v>
      </c>
      <c r="H8" s="5">
        <f t="shared" si="1"/>
        <v>9.1184750436530617</v>
      </c>
      <c r="I8" s="94">
        <f t="shared" si="2"/>
        <v>117.19275839783829</v>
      </c>
      <c r="J8" s="4" t="s">
        <v>7</v>
      </c>
    </row>
    <row r="9" spans="1:10" ht="15" x14ac:dyDescent="0.2">
      <c r="A9" s="4" t="s">
        <v>8</v>
      </c>
      <c r="B9" s="5">
        <v>127</v>
      </c>
      <c r="C9" s="6">
        <v>20.881</v>
      </c>
      <c r="D9" s="5">
        <v>31.521000000000001</v>
      </c>
      <c r="E9" s="5">
        <v>1.5</v>
      </c>
      <c r="F9" s="3">
        <f t="shared" si="0"/>
        <v>136.14000000000001</v>
      </c>
      <c r="G9" s="96">
        <v>11304.482</v>
      </c>
      <c r="H9" s="5">
        <f t="shared" si="1"/>
        <v>12.04301090487826</v>
      </c>
      <c r="I9" s="94">
        <f t="shared" si="2"/>
        <v>93.286322902894071</v>
      </c>
      <c r="J9" s="4" t="s">
        <v>9</v>
      </c>
    </row>
    <row r="10" spans="1:10" ht="15" x14ac:dyDescent="0.2">
      <c r="A10" s="4" t="s">
        <v>10</v>
      </c>
      <c r="B10" s="5">
        <v>102.14</v>
      </c>
      <c r="C10" s="5">
        <v>2.639008</v>
      </c>
      <c r="D10" s="5">
        <v>44.334000000000003</v>
      </c>
      <c r="E10" s="5">
        <v>0</v>
      </c>
      <c r="F10" s="3">
        <f t="shared" si="0"/>
        <v>143.834992</v>
      </c>
      <c r="G10" s="96">
        <v>40836</v>
      </c>
      <c r="H10" s="5">
        <f t="shared" si="1"/>
        <v>3.5222595748849055</v>
      </c>
      <c r="I10" s="94">
        <f t="shared" si="2"/>
        <v>71.011927334066243</v>
      </c>
      <c r="J10" s="4" t="s">
        <v>11</v>
      </c>
    </row>
    <row r="11" spans="1:10" ht="15" x14ac:dyDescent="0.2">
      <c r="A11" s="4" t="s">
        <v>12</v>
      </c>
      <c r="B11" s="5">
        <v>1.1419999999999999</v>
      </c>
      <c r="C11" s="5">
        <v>0</v>
      </c>
      <c r="D11" s="5">
        <v>0.497</v>
      </c>
      <c r="E11" s="5">
        <v>0</v>
      </c>
      <c r="F11" s="3">
        <f t="shared" si="0"/>
        <v>1.6389999999999998</v>
      </c>
      <c r="G11" s="96">
        <v>795.601</v>
      </c>
      <c r="H11" s="5">
        <f t="shared" si="1"/>
        <v>2.0600778530947044</v>
      </c>
      <c r="I11" s="94">
        <f t="shared" si="2"/>
        <v>69.676632092739482</v>
      </c>
      <c r="J11" s="4" t="s">
        <v>13</v>
      </c>
    </row>
    <row r="12" spans="1:10" ht="15" x14ac:dyDescent="0.2">
      <c r="A12" s="4" t="s">
        <v>14</v>
      </c>
      <c r="B12" s="5">
        <v>2.012</v>
      </c>
      <c r="C12" s="5">
        <v>0</v>
      </c>
      <c r="D12" s="5">
        <v>6.2E-2</v>
      </c>
      <c r="E12" s="5">
        <v>0</v>
      </c>
      <c r="F12" s="3">
        <f t="shared" si="0"/>
        <v>2.0739999999999998</v>
      </c>
      <c r="G12" s="96">
        <v>992.63499999999999</v>
      </c>
      <c r="H12" s="5">
        <f t="shared" si="1"/>
        <v>2.0893883451621189</v>
      </c>
      <c r="I12" s="94">
        <f>B12/F12*100</f>
        <v>97.01060752169721</v>
      </c>
      <c r="J12" s="4" t="s">
        <v>15</v>
      </c>
    </row>
    <row r="13" spans="1:10" ht="15" x14ac:dyDescent="0.2">
      <c r="A13" s="4" t="s">
        <v>16</v>
      </c>
      <c r="B13" s="5">
        <v>102.00999999999999</v>
      </c>
      <c r="C13" s="5">
        <v>22.884000000000004</v>
      </c>
      <c r="D13" s="5">
        <v>171.36599999999999</v>
      </c>
      <c r="E13" s="5">
        <v>0</v>
      </c>
      <c r="F13" s="3">
        <f t="shared" si="0"/>
        <v>250.49199999999996</v>
      </c>
      <c r="G13" s="96">
        <v>31787.58</v>
      </c>
      <c r="H13" s="5">
        <f t="shared" si="1"/>
        <v>7.8801846507346553</v>
      </c>
      <c r="I13" s="94">
        <f t="shared" si="2"/>
        <v>40.723855452469543</v>
      </c>
      <c r="J13" s="4" t="s">
        <v>17</v>
      </c>
    </row>
    <row r="14" spans="1:10" ht="15" x14ac:dyDescent="0.2">
      <c r="A14" s="4" t="s">
        <v>18</v>
      </c>
      <c r="B14" s="5">
        <v>42</v>
      </c>
      <c r="C14" s="5">
        <v>0.76600000000000001</v>
      </c>
      <c r="D14" s="5">
        <v>1.0589999999999999</v>
      </c>
      <c r="E14" s="5">
        <v>0</v>
      </c>
      <c r="F14" s="3">
        <f t="shared" si="0"/>
        <v>42.292999999999999</v>
      </c>
      <c r="G14" s="96">
        <v>39598.699999999997</v>
      </c>
      <c r="H14" s="5">
        <f t="shared" si="1"/>
        <v>1.0680401124279333</v>
      </c>
      <c r="I14" s="94">
        <f t="shared" si="2"/>
        <v>99.307213959756936</v>
      </c>
      <c r="J14" s="4" t="s">
        <v>19</v>
      </c>
    </row>
    <row r="15" spans="1:10" ht="15" x14ac:dyDescent="0.2">
      <c r="A15" s="4" t="s">
        <v>20</v>
      </c>
      <c r="B15" s="5">
        <v>2.8040000000000003</v>
      </c>
      <c r="C15" s="5">
        <v>5.3999999999999999E-2</v>
      </c>
      <c r="D15" s="5">
        <v>2.1080000000000001</v>
      </c>
      <c r="E15" s="5">
        <v>0</v>
      </c>
      <c r="F15" s="3">
        <f t="shared" si="0"/>
        <v>4.8580000000000005</v>
      </c>
      <c r="G15" s="96">
        <v>18430.5</v>
      </c>
      <c r="H15" s="5">
        <f t="shared" si="1"/>
        <v>0.26358481864301025</v>
      </c>
      <c r="I15" s="94">
        <f t="shared" si="2"/>
        <v>57.719226018937832</v>
      </c>
      <c r="J15" s="4" t="s">
        <v>21</v>
      </c>
    </row>
    <row r="16" spans="1:10" ht="15" x14ac:dyDescent="0.2">
      <c r="A16" s="4" t="s">
        <v>22</v>
      </c>
      <c r="B16" s="5">
        <v>30</v>
      </c>
      <c r="C16" s="7">
        <v>2.023282</v>
      </c>
      <c r="D16" s="7">
        <v>0.40900000000000003</v>
      </c>
      <c r="E16" s="5">
        <v>0</v>
      </c>
      <c r="F16" s="3">
        <f t="shared" si="0"/>
        <v>28.385717999999997</v>
      </c>
      <c r="G16" s="96">
        <v>14318</v>
      </c>
      <c r="H16" s="5">
        <f t="shared" si="1"/>
        <v>1.9825197653303532</v>
      </c>
      <c r="I16" s="94">
        <f t="shared" si="2"/>
        <v>105.68695144508939</v>
      </c>
      <c r="J16" s="4" t="s">
        <v>23</v>
      </c>
    </row>
    <row r="17" spans="1:10" ht="15" x14ac:dyDescent="0.2">
      <c r="A17" s="4" t="s">
        <v>24</v>
      </c>
      <c r="B17" s="5">
        <v>41.893000000000001</v>
      </c>
      <c r="C17" s="7">
        <v>0.16200000000000001</v>
      </c>
      <c r="D17" s="7">
        <v>57.039749999999998</v>
      </c>
      <c r="E17" s="7">
        <v>0</v>
      </c>
      <c r="F17" s="3">
        <f t="shared" si="0"/>
        <v>98.770749999999992</v>
      </c>
      <c r="G17" s="97">
        <v>37883.542999999998</v>
      </c>
      <c r="H17" s="5">
        <f t="shared" si="1"/>
        <v>2.6072205020528307</v>
      </c>
      <c r="I17" s="94">
        <f t="shared" si="2"/>
        <v>42.414378750794143</v>
      </c>
      <c r="J17" s="4" t="s">
        <v>25</v>
      </c>
    </row>
    <row r="18" spans="1:10" ht="15" x14ac:dyDescent="0.2">
      <c r="A18" s="4" t="s">
        <v>26</v>
      </c>
      <c r="B18" s="5">
        <v>279.71300000000002</v>
      </c>
      <c r="C18" s="7">
        <v>151.83231256999997</v>
      </c>
      <c r="D18" s="7">
        <v>29.754413</v>
      </c>
      <c r="E18" s="5">
        <v>4.38</v>
      </c>
      <c r="F18" s="3">
        <f t="shared" si="0"/>
        <v>153.25510043000006</v>
      </c>
      <c r="G18" s="96">
        <v>4414.05</v>
      </c>
      <c r="H18" s="5">
        <f t="shared" si="1"/>
        <v>34.719837888107307</v>
      </c>
      <c r="I18" s="94">
        <f t="shared" si="2"/>
        <v>182.51464337251221</v>
      </c>
      <c r="J18" s="4" t="s">
        <v>27</v>
      </c>
    </row>
    <row r="19" spans="1:10" ht="15" x14ac:dyDescent="0.2">
      <c r="A19" s="4" t="s">
        <v>28</v>
      </c>
      <c r="B19" s="5">
        <v>3.5860000000000003</v>
      </c>
      <c r="C19" s="7">
        <v>4.0000000000000001E-3</v>
      </c>
      <c r="D19" s="7">
        <v>4.3070000000000004</v>
      </c>
      <c r="E19" s="5">
        <v>0</v>
      </c>
      <c r="F19" s="3">
        <f t="shared" si="0"/>
        <v>7.8890000000000011</v>
      </c>
      <c r="G19" s="96">
        <v>4790.71</v>
      </c>
      <c r="H19" s="5">
        <f t="shared" si="1"/>
        <v>1.6467287729793707</v>
      </c>
      <c r="I19" s="94">
        <f t="shared" si="2"/>
        <v>45.455697807073136</v>
      </c>
      <c r="J19" s="4" t="s">
        <v>29</v>
      </c>
    </row>
    <row r="20" spans="1:10" ht="15" x14ac:dyDescent="0.2">
      <c r="A20" s="4" t="s">
        <v>30</v>
      </c>
      <c r="B20" s="5">
        <v>14.54</v>
      </c>
      <c r="C20" s="7">
        <v>0.95029999999999992</v>
      </c>
      <c r="D20" s="7">
        <v>2.8411</v>
      </c>
      <c r="E20" s="5">
        <v>0</v>
      </c>
      <c r="F20" s="3">
        <f t="shared" si="0"/>
        <v>16.430800000000001</v>
      </c>
      <c r="G20" s="96">
        <v>2569.8000000000002</v>
      </c>
      <c r="H20" s="5">
        <f t="shared" si="1"/>
        <v>6.3938049653669555</v>
      </c>
      <c r="I20" s="94">
        <f t="shared" si="2"/>
        <v>88.492343647296522</v>
      </c>
      <c r="J20" s="4" t="s">
        <v>31</v>
      </c>
    </row>
    <row r="21" spans="1:10" ht="15" x14ac:dyDescent="0.2">
      <c r="A21" s="4" t="s">
        <v>32</v>
      </c>
      <c r="B21" s="5">
        <v>5.3766099999999994</v>
      </c>
      <c r="C21" s="7">
        <v>8.1000000000000003E-2</v>
      </c>
      <c r="D21" s="7">
        <v>29.524000000000001</v>
      </c>
      <c r="E21" s="5">
        <v>0</v>
      </c>
      <c r="F21" s="3">
        <f t="shared" si="0"/>
        <v>34.819609999999997</v>
      </c>
      <c r="G21" s="96">
        <v>4052.59</v>
      </c>
      <c r="H21" s="5">
        <f t="shared" si="1"/>
        <v>8.5919399692542289</v>
      </c>
      <c r="I21" s="94">
        <f t="shared" si="2"/>
        <v>15.44132745886585</v>
      </c>
      <c r="J21" s="4" t="s">
        <v>33</v>
      </c>
    </row>
    <row r="22" spans="1:10" ht="15" x14ac:dyDescent="0.2">
      <c r="A22" s="4" t="s">
        <v>34</v>
      </c>
      <c r="B22" s="5">
        <v>5.3929999999999998</v>
      </c>
      <c r="C22" s="7">
        <v>0.25109999999999999</v>
      </c>
      <c r="D22" s="7">
        <v>32.619999999999997</v>
      </c>
      <c r="E22" s="5">
        <v>0</v>
      </c>
      <c r="F22" s="3">
        <f t="shared" si="0"/>
        <v>37.761899999999997</v>
      </c>
      <c r="G22" s="96">
        <v>6006.67</v>
      </c>
      <c r="H22" s="5">
        <f t="shared" si="1"/>
        <v>6.2866613281568648</v>
      </c>
      <c r="I22" s="94">
        <f t="shared" si="2"/>
        <v>14.28159070385759</v>
      </c>
      <c r="J22" s="4" t="s">
        <v>35</v>
      </c>
    </row>
    <row r="23" spans="1:10" ht="15" x14ac:dyDescent="0.2">
      <c r="A23" s="4" t="s">
        <v>36</v>
      </c>
      <c r="B23" s="5">
        <v>3.88</v>
      </c>
      <c r="C23" s="7">
        <v>2.1384533000000001</v>
      </c>
      <c r="D23" s="7">
        <v>3.3642500000000002</v>
      </c>
      <c r="E23" s="5">
        <v>0</v>
      </c>
      <c r="F23" s="3">
        <f t="shared" si="0"/>
        <v>5.1057967</v>
      </c>
      <c r="G23" s="96">
        <v>6293.25</v>
      </c>
      <c r="H23" s="5">
        <f t="shared" si="1"/>
        <v>0.81131318476145076</v>
      </c>
      <c r="I23" s="94">
        <f t="shared" si="2"/>
        <v>75.992058203179141</v>
      </c>
      <c r="J23" s="4" t="s">
        <v>37</v>
      </c>
    </row>
    <row r="24" spans="1:10" ht="15" x14ac:dyDescent="0.2">
      <c r="A24" s="4" t="s">
        <v>38</v>
      </c>
      <c r="B24" s="5">
        <v>1640</v>
      </c>
      <c r="C24" s="7">
        <v>38.68</v>
      </c>
      <c r="D24" s="7">
        <v>220.15600000000001</v>
      </c>
      <c r="E24" s="5">
        <v>0</v>
      </c>
      <c r="F24" s="3">
        <f t="shared" si="0"/>
        <v>1821.4759999999999</v>
      </c>
      <c r="G24" s="96">
        <v>95688.7</v>
      </c>
      <c r="H24" s="5">
        <f>F24/G24*1000</f>
        <v>19.035434696050839</v>
      </c>
      <c r="I24" s="94">
        <f t="shared" si="2"/>
        <v>90.036871196765716</v>
      </c>
      <c r="J24" s="4" t="s">
        <v>39</v>
      </c>
    </row>
    <row r="25" spans="1:10" ht="15" x14ac:dyDescent="0.2">
      <c r="A25" s="4" t="s">
        <v>40</v>
      </c>
      <c r="B25" s="5">
        <v>2606</v>
      </c>
      <c r="C25" s="7">
        <v>886.64674478200106</v>
      </c>
      <c r="D25" s="7">
        <v>65.947000000000003</v>
      </c>
      <c r="E25" s="5">
        <v>27.09</v>
      </c>
      <c r="F25" s="3">
        <f t="shared" si="0"/>
        <v>1758.2102552179992</v>
      </c>
      <c r="G25" s="96">
        <v>33947.089999999997</v>
      </c>
      <c r="H25" s="5">
        <f>F25/G25*1000</f>
        <v>51.792664856339663</v>
      </c>
      <c r="I25" s="94">
        <f t="shared" si="2"/>
        <v>148.21890568923362</v>
      </c>
      <c r="J25" s="4" t="s">
        <v>41</v>
      </c>
    </row>
    <row r="26" spans="1:10" ht="15" x14ac:dyDescent="0.2">
      <c r="A26" s="4" t="s">
        <v>42</v>
      </c>
      <c r="B26" s="5">
        <v>773</v>
      </c>
      <c r="C26" s="7">
        <v>620.21100000000001</v>
      </c>
      <c r="D26" s="7">
        <v>0.17400000000000002</v>
      </c>
      <c r="E26" s="5">
        <v>0</v>
      </c>
      <c r="F26" s="3">
        <f t="shared" si="0"/>
        <v>152.96299999999997</v>
      </c>
      <c r="G26" s="96">
        <v>4301.0200000000004</v>
      </c>
      <c r="H26" s="5">
        <f>F26/G26*1000</f>
        <v>35.564354501955336</v>
      </c>
      <c r="I26" s="94">
        <f t="shared" si="2"/>
        <v>505.35096722736881</v>
      </c>
      <c r="J26" s="4" t="s">
        <v>43</v>
      </c>
    </row>
    <row r="27" spans="1:10" ht="15.75" thickBot="1" x14ac:dyDescent="0.25">
      <c r="A27" s="8" t="s">
        <v>44</v>
      </c>
      <c r="B27" s="5">
        <v>158.22048489925078</v>
      </c>
      <c r="C27" s="10">
        <v>37.796934</v>
      </c>
      <c r="D27" s="10">
        <v>1.6729999999999996</v>
      </c>
      <c r="E27" s="9">
        <v>0</v>
      </c>
      <c r="F27" s="3">
        <f t="shared" si="0"/>
        <v>122.09655089925079</v>
      </c>
      <c r="G27" s="98">
        <v>27584.2</v>
      </c>
      <c r="H27" s="5">
        <f>F27/G27*1000</f>
        <v>4.4263219850222519</v>
      </c>
      <c r="I27" s="94">
        <f t="shared" si="2"/>
        <v>129.58636729206873</v>
      </c>
      <c r="J27" s="8" t="s">
        <v>45</v>
      </c>
    </row>
    <row r="28" spans="1:10" ht="16.5" thickBot="1" x14ac:dyDescent="0.3">
      <c r="A28" s="11" t="s">
        <v>46</v>
      </c>
      <c r="B28" s="12">
        <f>SUM(B6:B27)</f>
        <v>6029.8633048992506</v>
      </c>
      <c r="C28" s="12">
        <f t="shared" ref="C28:G28" si="3">SUM(C6:C27)</f>
        <v>1854.0751346520012</v>
      </c>
      <c r="D28" s="12">
        <f t="shared" si="3"/>
        <v>965.9406929999999</v>
      </c>
      <c r="E28" s="12">
        <f t="shared" si="3"/>
        <v>33.513999999999996</v>
      </c>
      <c r="F28" s="12">
        <f t="shared" si="3"/>
        <v>5108.214863247249</v>
      </c>
      <c r="G28" s="100">
        <f t="shared" si="3"/>
        <v>405856.53899999993</v>
      </c>
      <c r="H28" s="12">
        <f>F28/G28*1000</f>
        <v>12.586257389947461</v>
      </c>
      <c r="I28" s="99">
        <f t="shared" si="2"/>
        <v>118.04247601805295</v>
      </c>
      <c r="J28" s="11" t="s">
        <v>47</v>
      </c>
    </row>
  </sheetData>
  <mergeCells count="2">
    <mergeCell ref="A4:A5"/>
    <mergeCell ref="J4:J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28"/>
  <sheetViews>
    <sheetView rightToLeft="1" topLeftCell="D13" workbookViewId="0">
      <selection activeCell="K2" sqref="K2"/>
    </sheetView>
  </sheetViews>
  <sheetFormatPr defaultRowHeight="14.25" x14ac:dyDescent="0.2"/>
  <cols>
    <col min="2" max="2" width="9.125" customWidth="1"/>
    <col min="3" max="3" width="12.875" customWidth="1"/>
    <col min="4" max="4" width="15.875" customWidth="1"/>
    <col min="5" max="5" width="11.25" customWidth="1"/>
    <col min="6" max="6" width="15.125" customWidth="1"/>
    <col min="7" max="7" width="17.125" customWidth="1"/>
    <col min="8" max="8" width="12.375" customWidth="1"/>
    <col min="9" max="9" width="13.125" customWidth="1"/>
    <col min="10" max="10" width="9.875" customWidth="1"/>
    <col min="11" max="11" width="18" customWidth="1"/>
  </cols>
  <sheetData>
    <row r="1" spans="2:14" x14ac:dyDescent="0.2">
      <c r="F1" t="s">
        <v>235</v>
      </c>
    </row>
    <row r="2" spans="2:14" x14ac:dyDescent="0.2">
      <c r="B2" t="s">
        <v>240</v>
      </c>
      <c r="K2" t="s">
        <v>251</v>
      </c>
    </row>
    <row r="3" spans="2:14" ht="15" thickBot="1" x14ac:dyDescent="0.25">
      <c r="B3" t="s">
        <v>224</v>
      </c>
      <c r="G3" t="s">
        <v>49</v>
      </c>
      <c r="I3" t="s">
        <v>225</v>
      </c>
      <c r="K3" t="s">
        <v>48</v>
      </c>
    </row>
    <row r="4" spans="2:14" ht="30.75" thickBot="1" x14ac:dyDescent="0.25">
      <c r="B4" s="127" t="s">
        <v>0</v>
      </c>
      <c r="C4" s="13" t="s">
        <v>50</v>
      </c>
      <c r="D4" s="13" t="s">
        <v>53</v>
      </c>
      <c r="E4" s="13" t="s">
        <v>55</v>
      </c>
      <c r="F4" s="14" t="s">
        <v>57</v>
      </c>
      <c r="G4" s="13" t="s">
        <v>59</v>
      </c>
      <c r="H4" s="13" t="s">
        <v>61</v>
      </c>
      <c r="I4" s="13" t="s">
        <v>63</v>
      </c>
      <c r="J4" s="13" t="s">
        <v>65</v>
      </c>
      <c r="K4" s="129" t="s">
        <v>1</v>
      </c>
    </row>
    <row r="5" spans="2:14" ht="15" thickBot="1" x14ac:dyDescent="0.25">
      <c r="B5" s="128"/>
      <c r="C5" s="15" t="s">
        <v>51</v>
      </c>
      <c r="D5" s="15" t="s">
        <v>52</v>
      </c>
      <c r="E5" s="15" t="s">
        <v>54</v>
      </c>
      <c r="F5" s="16" t="s">
        <v>56</v>
      </c>
      <c r="G5" s="15" t="s">
        <v>58</v>
      </c>
      <c r="H5" s="15" t="s">
        <v>60</v>
      </c>
      <c r="I5" s="15" t="s">
        <v>62</v>
      </c>
      <c r="J5" s="15" t="s">
        <v>64</v>
      </c>
      <c r="K5" s="130"/>
    </row>
    <row r="6" spans="2:14" ht="15" x14ac:dyDescent="0.2">
      <c r="B6" s="116" t="s">
        <v>2</v>
      </c>
      <c r="C6" s="117">
        <v>2.5404</v>
      </c>
      <c r="D6" s="117">
        <v>1.1149999999999999E-3</v>
      </c>
      <c r="E6" s="117">
        <v>14.717026000000001</v>
      </c>
      <c r="F6" s="117">
        <v>5</v>
      </c>
      <c r="G6" s="117">
        <f>C6+E6-D6-F6</f>
        <v>12.256311000000004</v>
      </c>
      <c r="H6" s="118">
        <v>9905.0300000000007</v>
      </c>
      <c r="I6" s="117">
        <v>3.7000000000000002E-3</v>
      </c>
      <c r="J6" s="119">
        <f>C6/G6*100</f>
        <v>20.72728082699598</v>
      </c>
      <c r="K6" s="120" t="s">
        <v>3</v>
      </c>
    </row>
    <row r="7" spans="2:14" ht="15" x14ac:dyDescent="0.2">
      <c r="B7" s="121" t="s">
        <v>4</v>
      </c>
      <c r="C7" s="6">
        <v>75.286994760557846</v>
      </c>
      <c r="D7" s="6">
        <v>17.596848000000001</v>
      </c>
      <c r="E7" s="6">
        <v>208.94574125200012</v>
      </c>
      <c r="F7" s="5">
        <v>0</v>
      </c>
      <c r="G7" s="3">
        <f t="shared" ref="G7:G27" si="0">C7+E7-D7-F7</f>
        <v>266.63588801255793</v>
      </c>
      <c r="H7" s="96">
        <v>9400</v>
      </c>
      <c r="I7" s="5">
        <f t="shared" ref="I7:I10" si="1">G7/H7*1000</f>
        <v>28.365520001335952</v>
      </c>
      <c r="J7" s="94">
        <v>0</v>
      </c>
      <c r="K7" s="122" t="s">
        <v>5</v>
      </c>
      <c r="N7" t="s">
        <v>235</v>
      </c>
    </row>
    <row r="8" spans="2:14" ht="15" x14ac:dyDescent="0.2">
      <c r="B8" s="123" t="s">
        <v>6</v>
      </c>
      <c r="C8" s="5">
        <v>19.870591640000004</v>
      </c>
      <c r="D8" s="5">
        <v>13.009683698</v>
      </c>
      <c r="E8" s="5">
        <v>17.807366358000003</v>
      </c>
      <c r="F8" s="5">
        <v>0</v>
      </c>
      <c r="G8" s="3">
        <f t="shared" si="0"/>
        <v>24.668274300000011</v>
      </c>
      <c r="H8" s="96">
        <v>1490</v>
      </c>
      <c r="I8" s="5">
        <v>1.6429292832799099E-2</v>
      </c>
      <c r="J8" s="94">
        <f t="shared" ref="J8:J27" si="2">C8/G8*100</f>
        <v>80.551202724383515</v>
      </c>
      <c r="K8" s="122" t="s">
        <v>7</v>
      </c>
    </row>
    <row r="9" spans="2:14" ht="15" x14ac:dyDescent="0.2">
      <c r="B9" s="123" t="s">
        <v>8</v>
      </c>
      <c r="C9" s="6">
        <v>127.764</v>
      </c>
      <c r="D9" s="6">
        <v>19.186539983147583</v>
      </c>
      <c r="E9" s="5">
        <v>28.276472576855873</v>
      </c>
      <c r="F9" s="5">
        <v>0</v>
      </c>
      <c r="G9" s="3">
        <f t="shared" si="0"/>
        <v>136.85393259370829</v>
      </c>
      <c r="H9" s="96">
        <v>11530</v>
      </c>
      <c r="I9" s="5">
        <f t="shared" si="1"/>
        <v>11.869378368925263</v>
      </c>
      <c r="J9" s="94">
        <v>0</v>
      </c>
      <c r="K9" s="122" t="s">
        <v>9</v>
      </c>
    </row>
    <row r="10" spans="2:14" ht="15" x14ac:dyDescent="0.2">
      <c r="B10" s="123" t="s">
        <v>10</v>
      </c>
      <c r="C10" s="5">
        <v>108.30003699999996</v>
      </c>
      <c r="D10" s="5">
        <v>1.67</v>
      </c>
      <c r="E10" s="5">
        <v>40.306851000000009</v>
      </c>
      <c r="F10" s="5">
        <v>0</v>
      </c>
      <c r="G10" s="3">
        <f t="shared" si="0"/>
        <v>146.93688799999998</v>
      </c>
      <c r="H10" s="96">
        <v>41721</v>
      </c>
      <c r="I10" s="5">
        <f t="shared" si="1"/>
        <v>3.5218927638359574</v>
      </c>
      <c r="J10" s="94">
        <f t="shared" si="2"/>
        <v>73.705138630675222</v>
      </c>
      <c r="K10" s="122" t="s">
        <v>11</v>
      </c>
    </row>
    <row r="11" spans="2:14" ht="15" x14ac:dyDescent="0.2">
      <c r="B11" s="123" t="s">
        <v>12</v>
      </c>
      <c r="C11" s="5">
        <v>3.9432999999999998</v>
      </c>
      <c r="D11" s="5">
        <v>0</v>
      </c>
      <c r="E11" s="5">
        <v>0.61</v>
      </c>
      <c r="F11" s="5">
        <v>0</v>
      </c>
      <c r="G11" s="3">
        <f t="shared" si="0"/>
        <v>4.5533000000000001</v>
      </c>
      <c r="H11" s="96">
        <v>828.14700000000005</v>
      </c>
      <c r="I11" s="5">
        <f t="shared" ref="I11:I13" si="3">G11/H11*1000</f>
        <v>5.4981784634853472</v>
      </c>
      <c r="J11" s="94">
        <f t="shared" si="2"/>
        <v>86.603123009685277</v>
      </c>
      <c r="K11" s="122" t="s">
        <v>13</v>
      </c>
    </row>
    <row r="12" spans="2:14" ht="15" x14ac:dyDescent="0.2">
      <c r="B12" s="123" t="s">
        <v>14</v>
      </c>
      <c r="C12" s="5">
        <v>0</v>
      </c>
      <c r="D12" s="5">
        <v>6.8986968783428973E-5</v>
      </c>
      <c r="E12" s="5">
        <v>6.7000000000000004E-2</v>
      </c>
      <c r="F12" s="5">
        <v>0</v>
      </c>
      <c r="G12" s="3">
        <f>C12+E12-D12-F12</f>
        <v>6.6931013031216569E-2</v>
      </c>
      <c r="H12" s="96">
        <v>960</v>
      </c>
      <c r="I12" s="5">
        <f t="shared" si="3"/>
        <v>6.9719805240850585E-2</v>
      </c>
      <c r="J12" s="94">
        <v>0</v>
      </c>
      <c r="K12" s="122" t="s">
        <v>15</v>
      </c>
    </row>
    <row r="13" spans="2:14" ht="15" x14ac:dyDescent="0.2">
      <c r="B13" s="123" t="s">
        <v>16</v>
      </c>
      <c r="C13" s="5">
        <v>123.00252400000001</v>
      </c>
      <c r="D13" s="5">
        <v>62.189540999999998</v>
      </c>
      <c r="E13" s="5">
        <v>247.53100000000001</v>
      </c>
      <c r="F13" s="5">
        <v>2.0459999999999998</v>
      </c>
      <c r="G13" s="3">
        <f t="shared" si="0"/>
        <v>306.29798299999999</v>
      </c>
      <c r="H13" s="96">
        <v>32940</v>
      </c>
      <c r="I13" s="5">
        <f t="shared" si="3"/>
        <v>9.2986637219186399</v>
      </c>
      <c r="J13" s="94">
        <f t="shared" si="2"/>
        <v>40.157797578445042</v>
      </c>
      <c r="K13" s="122" t="s">
        <v>17</v>
      </c>
    </row>
    <row r="14" spans="2:14" ht="15" x14ac:dyDescent="0.2">
      <c r="B14" s="123" t="s">
        <v>18</v>
      </c>
      <c r="C14" s="5">
        <v>48.39</v>
      </c>
      <c r="D14" s="5">
        <v>1.1548</v>
      </c>
      <c r="E14" s="5">
        <v>0.29289655172413798</v>
      </c>
      <c r="F14" s="5">
        <v>0</v>
      </c>
      <c r="G14" s="3">
        <f t="shared" si="0"/>
        <v>47.52809655172414</v>
      </c>
      <c r="H14" s="96">
        <v>40782.741999999998</v>
      </c>
      <c r="I14" s="5">
        <f t="shared" ref="I14" si="4">G14/H14*1000</f>
        <v>1.1653972788716398</v>
      </c>
      <c r="J14" s="94">
        <f t="shared" si="2"/>
        <v>101.813460901675</v>
      </c>
      <c r="K14" s="122" t="s">
        <v>19</v>
      </c>
    </row>
    <row r="15" spans="2:14" ht="15" x14ac:dyDescent="0.2">
      <c r="B15" s="123" t="s">
        <v>20</v>
      </c>
      <c r="C15" s="5">
        <v>3.3919999999999999</v>
      </c>
      <c r="D15" s="5">
        <v>6.0999999999999999E-2</v>
      </c>
      <c r="E15" s="5">
        <v>3.32</v>
      </c>
      <c r="F15" s="5">
        <v>0</v>
      </c>
      <c r="G15" s="3">
        <f t="shared" si="0"/>
        <v>6.6509999999999998</v>
      </c>
      <c r="H15" s="96">
        <v>18270</v>
      </c>
      <c r="I15" s="5">
        <f t="shared" ref="I15:I17" si="5">G15/H15*1000</f>
        <v>0.3640394088669951</v>
      </c>
      <c r="J15" s="94">
        <v>0</v>
      </c>
      <c r="K15" s="122" t="s">
        <v>21</v>
      </c>
    </row>
    <row r="16" spans="2:14" ht="15" x14ac:dyDescent="0.2">
      <c r="B16" s="123" t="s">
        <v>22</v>
      </c>
      <c r="C16" s="5">
        <v>0</v>
      </c>
      <c r="D16" s="7">
        <v>8.4050000000000011</v>
      </c>
      <c r="E16" s="7">
        <v>0.49700000000000005</v>
      </c>
      <c r="F16" s="5">
        <v>0</v>
      </c>
      <c r="G16" s="3">
        <f t="shared" si="0"/>
        <v>-7.9080000000000013</v>
      </c>
      <c r="H16" s="96">
        <v>14740</v>
      </c>
      <c r="I16" s="5">
        <f t="shared" si="5"/>
        <v>-0.53649932157394853</v>
      </c>
      <c r="J16" s="94">
        <v>0</v>
      </c>
      <c r="K16" s="122" t="s">
        <v>23</v>
      </c>
      <c r="M16" s="5" t="s">
        <v>236</v>
      </c>
    </row>
    <row r="17" spans="2:11" ht="15" x14ac:dyDescent="0.2">
      <c r="B17" s="123" t="s">
        <v>24</v>
      </c>
      <c r="C17" s="5">
        <v>47.486990000000006</v>
      </c>
      <c r="D17" s="7">
        <v>5.6000000000000001E-2</v>
      </c>
      <c r="E17" s="7">
        <v>33.920434999999998</v>
      </c>
      <c r="F17" s="7">
        <v>0</v>
      </c>
      <c r="G17" s="3">
        <f t="shared" si="0"/>
        <v>81.351425000000006</v>
      </c>
      <c r="H17" s="97">
        <v>37139.519</v>
      </c>
      <c r="I17" s="5">
        <f t="shared" si="5"/>
        <v>2.1904275335391397</v>
      </c>
      <c r="J17" s="94">
        <f t="shared" si="2"/>
        <v>58.372659114453128</v>
      </c>
      <c r="K17" s="122" t="s">
        <v>25</v>
      </c>
    </row>
    <row r="18" spans="2:11" ht="15" x14ac:dyDescent="0.2">
      <c r="B18" s="123" t="s">
        <v>26</v>
      </c>
      <c r="C18" s="5">
        <v>354.56124884187011</v>
      </c>
      <c r="D18" s="7">
        <v>196.71110627300001</v>
      </c>
      <c r="E18" s="7">
        <v>29.120075999999994</v>
      </c>
      <c r="F18" s="5">
        <v>3.6205369999999997</v>
      </c>
      <c r="G18" s="3">
        <f t="shared" si="0"/>
        <v>183.34968156887007</v>
      </c>
      <c r="H18" s="96">
        <v>4560</v>
      </c>
      <c r="I18" s="5">
        <f t="shared" ref="I18:I23" si="6">G18/H18*1000</f>
        <v>40.20826350194519</v>
      </c>
      <c r="J18" s="94">
        <f t="shared" si="2"/>
        <v>193.37980072176418</v>
      </c>
      <c r="K18" s="122" t="s">
        <v>27</v>
      </c>
    </row>
    <row r="19" spans="2:11" ht="15" x14ac:dyDescent="0.2">
      <c r="B19" s="123" t="s">
        <v>28</v>
      </c>
      <c r="C19" s="5">
        <v>3.8253529999999989</v>
      </c>
      <c r="D19" s="7">
        <v>0</v>
      </c>
      <c r="E19" s="7">
        <v>3.9670000000000001</v>
      </c>
      <c r="F19" s="5">
        <v>0</v>
      </c>
      <c r="G19" s="3">
        <f t="shared" si="0"/>
        <v>7.7923529999999985</v>
      </c>
      <c r="H19" s="96">
        <v>4705.8549999999996</v>
      </c>
      <c r="I19" s="5">
        <f t="shared" si="6"/>
        <v>1.6558846373294542</v>
      </c>
      <c r="J19" s="94">
        <f t="shared" si="2"/>
        <v>49.091115353732043</v>
      </c>
      <c r="K19" s="122" t="s">
        <v>29</v>
      </c>
    </row>
    <row r="20" spans="2:11" ht="15" x14ac:dyDescent="0.2">
      <c r="B20" s="123" t="s">
        <v>30</v>
      </c>
      <c r="C20" s="5">
        <v>15.368</v>
      </c>
      <c r="D20" s="7">
        <v>0.66689999999999994</v>
      </c>
      <c r="E20" s="7">
        <v>1.353</v>
      </c>
      <c r="F20" s="5">
        <v>0</v>
      </c>
      <c r="G20" s="3">
        <f t="shared" si="0"/>
        <v>16.054100000000002</v>
      </c>
      <c r="H20" s="96">
        <v>2545.8200000000002</v>
      </c>
      <c r="I20" s="5">
        <f t="shared" si="6"/>
        <v>6.3060624867429755</v>
      </c>
      <c r="J20" s="94">
        <f t="shared" si="2"/>
        <v>95.726325362368485</v>
      </c>
      <c r="K20" s="122" t="s">
        <v>31</v>
      </c>
    </row>
    <row r="21" spans="2:11" ht="15" x14ac:dyDescent="0.2">
      <c r="B21" s="123" t="s">
        <v>32</v>
      </c>
      <c r="C21" s="5">
        <v>5.8979889999999999</v>
      </c>
      <c r="D21" s="7">
        <v>0.18099999999999999</v>
      </c>
      <c r="E21" s="7">
        <v>34.46</v>
      </c>
      <c r="F21" s="5">
        <v>0</v>
      </c>
      <c r="G21" s="3">
        <f t="shared" si="0"/>
        <v>40.176989000000006</v>
      </c>
      <c r="H21" s="96">
        <v>4140</v>
      </c>
      <c r="I21" s="5">
        <f t="shared" si="6"/>
        <v>9.7045867149758465</v>
      </c>
      <c r="J21" s="94">
        <v>0</v>
      </c>
      <c r="K21" s="122" t="s">
        <v>33</v>
      </c>
    </row>
    <row r="22" spans="2:11" ht="15" x14ac:dyDescent="0.2">
      <c r="B22" s="123" t="s">
        <v>34</v>
      </c>
      <c r="C22" s="5">
        <v>4.83</v>
      </c>
      <c r="D22" s="7">
        <v>0.11799999999999999</v>
      </c>
      <c r="E22" s="7">
        <v>23.44</v>
      </c>
      <c r="F22" s="5">
        <v>0</v>
      </c>
      <c r="G22" s="3">
        <f t="shared" si="0"/>
        <v>28.152000000000005</v>
      </c>
      <c r="H22" s="96">
        <v>6050</v>
      </c>
      <c r="I22" s="5">
        <f t="shared" si="6"/>
        <v>4.6532231404958679</v>
      </c>
      <c r="J22" s="94">
        <f t="shared" si="2"/>
        <v>17.156862745098035</v>
      </c>
      <c r="K22" s="122" t="s">
        <v>35</v>
      </c>
    </row>
    <row r="23" spans="2:11" ht="15" x14ac:dyDescent="0.2">
      <c r="B23" s="123" t="s">
        <v>36</v>
      </c>
      <c r="C23" s="5">
        <v>0</v>
      </c>
      <c r="D23" s="7">
        <v>3.5869999999999997</v>
      </c>
      <c r="E23" s="7">
        <v>4.4130000000000003</v>
      </c>
      <c r="F23" s="5">
        <v>0</v>
      </c>
      <c r="G23" s="3">
        <f t="shared" si="0"/>
        <v>0.82600000000000051</v>
      </c>
      <c r="H23" s="96">
        <v>6370</v>
      </c>
      <c r="I23" s="5">
        <f t="shared" si="6"/>
        <v>0.12967032967032974</v>
      </c>
      <c r="J23" s="94">
        <v>0</v>
      </c>
      <c r="K23" s="122" t="s">
        <v>37</v>
      </c>
    </row>
    <row r="24" spans="2:11" ht="15" x14ac:dyDescent="0.2">
      <c r="B24" s="123" t="s">
        <v>38</v>
      </c>
      <c r="C24" s="5">
        <v>1825.9580000000001</v>
      </c>
      <c r="D24" s="7">
        <v>34.409999999999997</v>
      </c>
      <c r="E24" s="7">
        <v>453.54699999999991</v>
      </c>
      <c r="F24" s="5">
        <v>0</v>
      </c>
      <c r="G24" s="3">
        <f t="shared" si="0"/>
        <v>2245.0950000000003</v>
      </c>
      <c r="H24" s="96">
        <v>96279</v>
      </c>
      <c r="I24" s="5">
        <f>G24/H24*1000</f>
        <v>23.318636462780049</v>
      </c>
      <c r="J24" s="94">
        <f t="shared" si="2"/>
        <v>81.330990448065663</v>
      </c>
      <c r="K24" s="122" t="s">
        <v>39</v>
      </c>
    </row>
    <row r="25" spans="2:11" ht="15" x14ac:dyDescent="0.2">
      <c r="B25" s="123" t="s">
        <v>40</v>
      </c>
      <c r="C25" s="5">
        <v>2731.6886416949997</v>
      </c>
      <c r="D25" s="7">
        <v>911.07372736699972</v>
      </c>
      <c r="E25" s="7">
        <v>70.897999999999996</v>
      </c>
      <c r="F25" s="5">
        <v>148.50134326400004</v>
      </c>
      <c r="G25" s="3">
        <f t="shared" si="0"/>
        <v>1743.011571064</v>
      </c>
      <c r="H25" s="96">
        <v>35740</v>
      </c>
      <c r="I25" s="5">
        <f>G25/H25*1000</f>
        <v>48.769210158477897</v>
      </c>
      <c r="J25" s="94">
        <f t="shared" si="2"/>
        <v>156.72234694503342</v>
      </c>
      <c r="K25" s="122" t="s">
        <v>41</v>
      </c>
    </row>
    <row r="26" spans="2:11" ht="15" x14ac:dyDescent="0.2">
      <c r="B26" s="123" t="s">
        <v>42</v>
      </c>
      <c r="C26" s="5">
        <v>1082.82</v>
      </c>
      <c r="D26" s="7">
        <v>554.33600000000001</v>
      </c>
      <c r="E26" s="7">
        <v>0.20400000000000001</v>
      </c>
      <c r="F26" s="5">
        <v>0</v>
      </c>
      <c r="G26" s="3">
        <f t="shared" si="0"/>
        <v>528.68799999999987</v>
      </c>
      <c r="H26" s="96">
        <v>4420</v>
      </c>
      <c r="I26" s="5">
        <f>G26/H26*1000</f>
        <v>119.61266968325789</v>
      </c>
      <c r="J26" s="94">
        <v>0</v>
      </c>
      <c r="K26" s="122" t="s">
        <v>43</v>
      </c>
    </row>
    <row r="27" spans="2:11" ht="15.75" thickBot="1" x14ac:dyDescent="0.25">
      <c r="B27" s="124" t="s">
        <v>44</v>
      </c>
      <c r="C27" s="5">
        <v>84.150999999999996</v>
      </c>
      <c r="D27" s="10">
        <v>31.988</v>
      </c>
      <c r="E27" s="10">
        <v>0.26300000000000001</v>
      </c>
      <c r="F27" s="9">
        <v>0</v>
      </c>
      <c r="G27" s="3">
        <f t="shared" si="0"/>
        <v>52.426000000000002</v>
      </c>
      <c r="H27" s="98">
        <v>28250</v>
      </c>
      <c r="I27" s="5">
        <f>G27/H27*1000</f>
        <v>1.8557876106194691</v>
      </c>
      <c r="J27" s="94">
        <f t="shared" si="2"/>
        <v>160.51386716514708</v>
      </c>
      <c r="K27" s="125" t="s">
        <v>45</v>
      </c>
    </row>
    <row r="28" spans="2:11" ht="16.5" thickBot="1" x14ac:dyDescent="0.3">
      <c r="B28" s="11" t="s">
        <v>46</v>
      </c>
      <c r="C28" s="12">
        <f t="shared" ref="C28:H28" si="7">SUM(C6:C27)</f>
        <v>6669.077069937428</v>
      </c>
      <c r="D28" s="12">
        <f t="shared" si="7"/>
        <v>1856.4023303081162</v>
      </c>
      <c r="E28" s="12">
        <f t="shared" si="7"/>
        <v>1217.95686473858</v>
      </c>
      <c r="F28" s="12">
        <f t="shared" si="7"/>
        <v>159.16788026400005</v>
      </c>
      <c r="G28" s="12">
        <f t="shared" si="7"/>
        <v>5871.4637241038927</v>
      </c>
      <c r="H28" s="100">
        <f t="shared" si="7"/>
        <v>412767.11300000001</v>
      </c>
      <c r="I28" s="12">
        <f>G28/H28*1000</f>
        <v>14.224640333940297</v>
      </c>
      <c r="J28" s="99">
        <f>C28/G28*100</f>
        <v>113.5845741932991</v>
      </c>
      <c r="K28" s="11" t="s">
        <v>47</v>
      </c>
    </row>
  </sheetData>
  <mergeCells count="2">
    <mergeCell ref="B4:B5"/>
    <mergeCell ref="K4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L201"/>
  <sheetViews>
    <sheetView rightToLeft="1" tabSelected="1" workbookViewId="0">
      <selection activeCell="A125" sqref="A125"/>
    </sheetView>
  </sheetViews>
  <sheetFormatPr defaultRowHeight="14.25" x14ac:dyDescent="0.2"/>
  <cols>
    <col min="1" max="1" width="19.75" customWidth="1"/>
    <col min="2" max="2" width="13" customWidth="1"/>
    <col min="4" max="4" width="12.25" customWidth="1"/>
    <col min="5" max="5" width="10.125" bestFit="1" customWidth="1"/>
    <col min="6" max="6" width="12.25" customWidth="1"/>
    <col min="7" max="7" width="12.375" customWidth="1"/>
    <col min="9" max="9" width="13.125" bestFit="1" customWidth="1"/>
    <col min="10" max="11" width="12.25" customWidth="1"/>
    <col min="12" max="12" width="15.375" customWidth="1"/>
  </cols>
  <sheetData>
    <row r="3" spans="1:11" ht="15.75" x14ac:dyDescent="0.25">
      <c r="A3" s="126" t="s">
        <v>244</v>
      </c>
    </row>
    <row r="4" spans="1:11" x14ac:dyDescent="0.2">
      <c r="A4" t="s">
        <v>243</v>
      </c>
      <c r="I4" s="107"/>
      <c r="K4" t="s">
        <v>252</v>
      </c>
    </row>
    <row r="5" spans="1:11" ht="15.75" x14ac:dyDescent="0.25">
      <c r="A5" s="21" t="s">
        <v>75</v>
      </c>
      <c r="B5" s="21"/>
      <c r="C5" s="131" t="s">
        <v>76</v>
      </c>
      <c r="D5" s="131"/>
      <c r="I5" s="107" t="s">
        <v>233</v>
      </c>
      <c r="K5" t="s">
        <v>77</v>
      </c>
    </row>
    <row r="6" spans="1:11" ht="16.5" x14ac:dyDescent="0.2">
      <c r="A6" s="136" t="s">
        <v>66</v>
      </c>
      <c r="B6" s="138" t="s">
        <v>50</v>
      </c>
      <c r="C6" s="139"/>
      <c r="D6" s="138" t="s">
        <v>67</v>
      </c>
      <c r="E6" s="139"/>
      <c r="F6" s="138" t="s">
        <v>68</v>
      </c>
      <c r="G6" s="139"/>
      <c r="H6" s="138" t="s">
        <v>69</v>
      </c>
      <c r="I6" s="139"/>
      <c r="J6" s="138" t="s">
        <v>70</v>
      </c>
      <c r="K6" s="139"/>
    </row>
    <row r="7" spans="1:11" ht="16.5" x14ac:dyDescent="0.2">
      <c r="A7" s="137"/>
      <c r="B7" s="22" t="s">
        <v>71</v>
      </c>
      <c r="C7" s="22" t="s">
        <v>72</v>
      </c>
      <c r="D7" s="22" t="s">
        <v>73</v>
      </c>
      <c r="E7" s="22" t="s">
        <v>72</v>
      </c>
      <c r="F7" s="22" t="s">
        <v>71</v>
      </c>
      <c r="G7" s="22" t="s">
        <v>72</v>
      </c>
      <c r="H7" s="22" t="s">
        <v>71</v>
      </c>
      <c r="I7" s="22" t="s">
        <v>72</v>
      </c>
      <c r="J7" s="22" t="s">
        <v>71</v>
      </c>
      <c r="K7" s="22" t="s">
        <v>72</v>
      </c>
    </row>
    <row r="8" spans="1:11" ht="25.5" x14ac:dyDescent="0.25">
      <c r="A8" s="23" t="s">
        <v>78</v>
      </c>
      <c r="B8" s="24" t="s">
        <v>234</v>
      </c>
      <c r="C8" s="24" t="s">
        <v>234</v>
      </c>
      <c r="D8" s="24" t="s">
        <v>234</v>
      </c>
      <c r="E8" s="24" t="s">
        <v>234</v>
      </c>
      <c r="F8" s="25">
        <v>28.809000000000001</v>
      </c>
      <c r="G8" s="113">
        <v>204.26379000000003</v>
      </c>
      <c r="H8" s="24" t="s">
        <v>234</v>
      </c>
      <c r="I8" s="24" t="s">
        <v>234</v>
      </c>
      <c r="J8" s="27">
        <v>28.809000000000001</v>
      </c>
      <c r="K8" s="26">
        <v>204.26379000000003</v>
      </c>
    </row>
    <row r="9" spans="1:11" ht="25.5" x14ac:dyDescent="0.25">
      <c r="A9" s="28" t="s">
        <v>80</v>
      </c>
      <c r="B9" s="24" t="s">
        <v>234</v>
      </c>
      <c r="C9" s="24" t="s">
        <v>234</v>
      </c>
      <c r="D9" s="29">
        <v>50.814</v>
      </c>
      <c r="E9" s="109">
        <v>125.00952808000001</v>
      </c>
      <c r="F9" s="30">
        <v>9231.0669999999991</v>
      </c>
      <c r="G9" s="114">
        <v>28913.253960000013</v>
      </c>
      <c r="H9" s="24" t="s">
        <v>234</v>
      </c>
      <c r="I9" s="24" t="s">
        <v>234</v>
      </c>
      <c r="J9" s="31">
        <v>9180.2529999999988</v>
      </c>
      <c r="K9" s="24" t="s">
        <v>234</v>
      </c>
    </row>
    <row r="10" spans="1:11" ht="25.5" x14ac:dyDescent="0.25">
      <c r="A10" s="28" t="s">
        <v>81</v>
      </c>
      <c r="B10" s="24" t="s">
        <v>234</v>
      </c>
      <c r="C10" s="24" t="s">
        <v>234</v>
      </c>
      <c r="D10" s="29">
        <v>37.595999999999997</v>
      </c>
      <c r="E10" s="109">
        <v>198.30755157000002</v>
      </c>
      <c r="F10" s="30">
        <v>12794.198</v>
      </c>
      <c r="G10" s="114">
        <v>19386.466900000007</v>
      </c>
      <c r="H10" s="24" t="s">
        <v>234</v>
      </c>
      <c r="I10" s="24" t="s">
        <v>234</v>
      </c>
      <c r="J10" s="32">
        <v>12756.602000000001</v>
      </c>
      <c r="K10" s="24" t="s">
        <v>234</v>
      </c>
    </row>
    <row r="11" spans="1:11" ht="25.5" x14ac:dyDescent="0.2">
      <c r="A11" s="28" t="s">
        <v>82</v>
      </c>
      <c r="B11" s="24" t="s">
        <v>234</v>
      </c>
      <c r="C11" s="24" t="s">
        <v>234</v>
      </c>
      <c r="D11" s="24" t="s">
        <v>234</v>
      </c>
      <c r="E11" s="24" t="s">
        <v>234</v>
      </c>
      <c r="F11" s="24" t="s">
        <v>234</v>
      </c>
      <c r="G11" s="24" t="s">
        <v>234</v>
      </c>
      <c r="H11" s="24" t="s">
        <v>234</v>
      </c>
      <c r="I11" s="24" t="s">
        <v>234</v>
      </c>
      <c r="J11" s="24" t="s">
        <v>234</v>
      </c>
      <c r="K11" s="24" t="s">
        <v>234</v>
      </c>
    </row>
    <row r="12" spans="1:11" ht="25.5" x14ac:dyDescent="0.35">
      <c r="A12" s="28" t="s">
        <v>74</v>
      </c>
      <c r="B12" s="33">
        <v>2126</v>
      </c>
      <c r="C12" s="24" t="s">
        <v>234</v>
      </c>
      <c r="D12" s="29">
        <v>168.01900000000001</v>
      </c>
      <c r="E12" s="109">
        <v>2000.35282708</v>
      </c>
      <c r="F12" s="32">
        <v>1620.8889999999999</v>
      </c>
      <c r="G12" s="114">
        <v>6853.5917099999988</v>
      </c>
      <c r="H12" s="24" t="s">
        <v>234</v>
      </c>
      <c r="I12" s="24" t="s">
        <v>234</v>
      </c>
      <c r="J12" s="31">
        <v>3578.87</v>
      </c>
      <c r="K12" s="24" t="s">
        <v>234</v>
      </c>
    </row>
    <row r="13" spans="1:11" ht="25.5" x14ac:dyDescent="0.25">
      <c r="A13" s="28" t="s">
        <v>83</v>
      </c>
      <c r="B13" s="34">
        <v>98536</v>
      </c>
      <c r="C13" s="24" t="s">
        <v>234</v>
      </c>
      <c r="D13" s="35">
        <v>214.166</v>
      </c>
      <c r="E13" s="110">
        <v>762.87017014000003</v>
      </c>
      <c r="F13" s="30">
        <v>5061.6419999999998</v>
      </c>
      <c r="G13" s="114">
        <v>15025.208580000011</v>
      </c>
      <c r="H13" s="24" t="s">
        <v>234</v>
      </c>
      <c r="I13" s="24" t="s">
        <v>234</v>
      </c>
      <c r="J13" s="36">
        <v>103383.476</v>
      </c>
      <c r="K13" s="24" t="s">
        <v>234</v>
      </c>
    </row>
    <row r="14" spans="1:11" ht="25.5" x14ac:dyDescent="0.25">
      <c r="A14" s="28" t="s">
        <v>84</v>
      </c>
      <c r="B14" s="24" t="s">
        <v>234</v>
      </c>
      <c r="C14" s="24" t="s">
        <v>234</v>
      </c>
      <c r="D14" s="24" t="s">
        <v>234</v>
      </c>
      <c r="E14" s="24" t="s">
        <v>234</v>
      </c>
      <c r="F14" s="30">
        <v>14393.08</v>
      </c>
      <c r="G14" s="113">
        <v>40854.206680000003</v>
      </c>
      <c r="H14" s="24" t="s">
        <v>234</v>
      </c>
      <c r="I14" s="24" t="s">
        <v>234</v>
      </c>
      <c r="J14" s="30">
        <v>14393.08</v>
      </c>
      <c r="K14" s="38">
        <v>40854.206680000003</v>
      </c>
    </row>
    <row r="15" spans="1:11" ht="25.5" x14ac:dyDescent="0.25">
      <c r="A15" s="28" t="s">
        <v>85</v>
      </c>
      <c r="B15" s="24" t="s">
        <v>79</v>
      </c>
      <c r="C15" s="24" t="s">
        <v>234</v>
      </c>
      <c r="D15" s="37">
        <v>131.566</v>
      </c>
      <c r="E15" s="109">
        <v>646.15657521000003</v>
      </c>
      <c r="F15" s="29">
        <v>500.875</v>
      </c>
      <c r="G15" s="114">
        <v>3251.5174399999983</v>
      </c>
      <c r="H15" s="24" t="s">
        <v>234</v>
      </c>
      <c r="I15" s="24" t="s">
        <v>234</v>
      </c>
      <c r="J15" s="24" t="s">
        <v>234</v>
      </c>
      <c r="K15" s="24" t="s">
        <v>234</v>
      </c>
    </row>
    <row r="16" spans="1:11" ht="26.25" thickBot="1" x14ac:dyDescent="0.25">
      <c r="A16" s="28" t="s">
        <v>86</v>
      </c>
      <c r="B16" s="24" t="s">
        <v>79</v>
      </c>
      <c r="C16" s="24" t="s">
        <v>234</v>
      </c>
      <c r="D16" s="24" t="s">
        <v>234</v>
      </c>
      <c r="E16" s="24" t="s">
        <v>234</v>
      </c>
      <c r="F16" s="26">
        <v>10.64</v>
      </c>
      <c r="G16" s="108">
        <v>72.690730000000002</v>
      </c>
      <c r="H16" s="24" t="s">
        <v>234</v>
      </c>
      <c r="I16" s="24" t="s">
        <v>234</v>
      </c>
      <c r="J16" s="39">
        <v>10.64</v>
      </c>
      <c r="K16" s="26">
        <v>72.690730000000002</v>
      </c>
    </row>
    <row r="17" spans="1:11" ht="26.25" thickBot="1" x14ac:dyDescent="0.4">
      <c r="A17" s="28" t="s">
        <v>87</v>
      </c>
      <c r="B17" s="40">
        <v>1478</v>
      </c>
      <c r="C17" s="24" t="s">
        <v>234</v>
      </c>
      <c r="D17" s="41">
        <v>1652.8340000000001</v>
      </c>
      <c r="E17" s="111">
        <v>2945.7635042300003</v>
      </c>
      <c r="F17" s="42">
        <v>692.1</v>
      </c>
      <c r="G17" s="115">
        <v>1826.7274699999994</v>
      </c>
      <c r="H17" s="24" t="s">
        <v>234</v>
      </c>
      <c r="I17" s="24" t="s">
        <v>234</v>
      </c>
      <c r="J17" s="43">
        <v>517.26599999999985</v>
      </c>
      <c r="K17" s="24" t="s">
        <v>79</v>
      </c>
    </row>
    <row r="18" spans="1:11" ht="25.5" x14ac:dyDescent="0.2">
      <c r="A18" s="28" t="s">
        <v>88</v>
      </c>
      <c r="B18" s="24" t="s">
        <v>234</v>
      </c>
      <c r="C18" s="24" t="s">
        <v>234</v>
      </c>
      <c r="D18" s="24" t="s">
        <v>234</v>
      </c>
      <c r="E18" s="24" t="s">
        <v>234</v>
      </c>
      <c r="F18" s="24" t="s">
        <v>234</v>
      </c>
      <c r="G18" s="24" t="s">
        <v>234</v>
      </c>
      <c r="H18" s="24" t="s">
        <v>234</v>
      </c>
      <c r="I18" s="24" t="s">
        <v>234</v>
      </c>
      <c r="J18" s="24" t="s">
        <v>234</v>
      </c>
      <c r="K18" s="24" t="s">
        <v>234</v>
      </c>
    </row>
    <row r="19" spans="1:11" ht="25.5" x14ac:dyDescent="0.2">
      <c r="A19" s="28" t="s">
        <v>89</v>
      </c>
      <c r="B19" s="24" t="s">
        <v>79</v>
      </c>
      <c r="C19" s="24" t="s">
        <v>234</v>
      </c>
      <c r="D19" s="24" t="s">
        <v>234</v>
      </c>
      <c r="E19" s="24" t="s">
        <v>234</v>
      </c>
      <c r="F19" s="24" t="s">
        <v>234</v>
      </c>
      <c r="G19" s="24" t="s">
        <v>234</v>
      </c>
      <c r="H19" s="24" t="s">
        <v>234</v>
      </c>
      <c r="I19" s="24" t="s">
        <v>234</v>
      </c>
      <c r="J19" s="24" t="s">
        <v>234</v>
      </c>
      <c r="K19" s="24" t="s">
        <v>234</v>
      </c>
    </row>
    <row r="20" spans="1:11" ht="16.5" x14ac:dyDescent="0.25">
      <c r="A20" s="44" t="s">
        <v>90</v>
      </c>
      <c r="B20" s="24" t="s">
        <v>79</v>
      </c>
      <c r="C20" s="24" t="s">
        <v>234</v>
      </c>
      <c r="D20" s="24" t="s">
        <v>234</v>
      </c>
      <c r="E20" s="24" t="s">
        <v>234</v>
      </c>
      <c r="F20" s="24" t="s">
        <v>234</v>
      </c>
      <c r="G20" s="24" t="s">
        <v>234</v>
      </c>
      <c r="H20" s="24" t="s">
        <v>234</v>
      </c>
      <c r="I20" s="24" t="s">
        <v>234</v>
      </c>
      <c r="J20" s="24" t="s">
        <v>234</v>
      </c>
      <c r="K20" s="24" t="s">
        <v>234</v>
      </c>
    </row>
    <row r="21" spans="1:11" ht="16.5" x14ac:dyDescent="0.25">
      <c r="A21" s="44" t="s">
        <v>91</v>
      </c>
      <c r="B21" s="24" t="s">
        <v>234</v>
      </c>
      <c r="C21" s="24" t="s">
        <v>234</v>
      </c>
      <c r="D21" s="24" t="s">
        <v>234</v>
      </c>
      <c r="E21" s="24" t="s">
        <v>234</v>
      </c>
      <c r="F21" s="24" t="s">
        <v>234</v>
      </c>
      <c r="G21" s="24" t="s">
        <v>234</v>
      </c>
      <c r="H21" s="24" t="s">
        <v>234</v>
      </c>
      <c r="I21" s="24" t="s">
        <v>234</v>
      </c>
      <c r="J21" s="24" t="s">
        <v>234</v>
      </c>
      <c r="K21" s="24" t="s">
        <v>234</v>
      </c>
    </row>
    <row r="22" spans="1:11" ht="25.5" x14ac:dyDescent="0.25">
      <c r="A22" s="45" t="s">
        <v>46</v>
      </c>
      <c r="B22" s="47">
        <f>B17+B12+B13</f>
        <v>102140</v>
      </c>
      <c r="C22" s="24" t="s">
        <v>234</v>
      </c>
      <c r="D22" s="48">
        <f>SUM(D8:D21)</f>
        <v>2254.9949999999999</v>
      </c>
      <c r="E22" s="112">
        <v>6678.4601563100005</v>
      </c>
      <c r="F22" s="49">
        <v>44334.3</v>
      </c>
      <c r="G22" s="46">
        <v>116398.99756</v>
      </c>
      <c r="H22" s="24" t="s">
        <v>234</v>
      </c>
      <c r="I22" s="24" t="s">
        <v>234</v>
      </c>
      <c r="J22" s="50">
        <f>SUM(J8:J21)</f>
        <v>143848.99600000001</v>
      </c>
      <c r="K22" s="46">
        <v>41131.161200000002</v>
      </c>
    </row>
    <row r="23" spans="1:11" x14ac:dyDescent="0.2">
      <c r="A23" t="s">
        <v>237</v>
      </c>
    </row>
    <row r="30" spans="1:11" x14ac:dyDescent="0.2">
      <c r="A30" t="s">
        <v>245</v>
      </c>
      <c r="K30" t="s">
        <v>253</v>
      </c>
    </row>
    <row r="31" spans="1:11" ht="15.75" x14ac:dyDescent="0.25">
      <c r="A31" s="21" t="s">
        <v>75</v>
      </c>
      <c r="B31" s="21"/>
      <c r="C31" s="131" t="s">
        <v>103</v>
      </c>
      <c r="D31" s="131"/>
      <c r="I31" s="107" t="s">
        <v>233</v>
      </c>
      <c r="K31" t="s">
        <v>77</v>
      </c>
    </row>
    <row r="32" spans="1:11" ht="16.5" x14ac:dyDescent="0.2">
      <c r="A32" s="136" t="s">
        <v>66</v>
      </c>
      <c r="B32" s="138" t="s">
        <v>50</v>
      </c>
      <c r="C32" s="139"/>
      <c r="D32" s="138" t="s">
        <v>67</v>
      </c>
      <c r="E32" s="139"/>
      <c r="F32" s="138" t="s">
        <v>68</v>
      </c>
      <c r="G32" s="139"/>
      <c r="H32" s="138" t="s">
        <v>69</v>
      </c>
      <c r="I32" s="139"/>
      <c r="J32" s="138" t="s">
        <v>70</v>
      </c>
      <c r="K32" s="139"/>
    </row>
    <row r="33" spans="1:11" ht="16.5" x14ac:dyDescent="0.2">
      <c r="A33" s="137"/>
      <c r="B33" s="22" t="s">
        <v>71</v>
      </c>
      <c r="C33" s="22" t="s">
        <v>72</v>
      </c>
      <c r="D33" s="22" t="s">
        <v>73</v>
      </c>
      <c r="E33" s="22" t="s">
        <v>72</v>
      </c>
      <c r="F33" s="22" t="s">
        <v>71</v>
      </c>
      <c r="G33" s="22" t="s">
        <v>72</v>
      </c>
      <c r="H33" s="22" t="s">
        <v>71</v>
      </c>
      <c r="I33" s="22" t="s">
        <v>72</v>
      </c>
      <c r="J33" s="22" t="s">
        <v>71</v>
      </c>
      <c r="K33" s="22" t="s">
        <v>72</v>
      </c>
    </row>
    <row r="34" spans="1:11" ht="18.75" x14ac:dyDescent="0.2">
      <c r="A34" s="51" t="s">
        <v>92</v>
      </c>
      <c r="B34" s="24" t="s">
        <v>234</v>
      </c>
      <c r="C34" s="24" t="s">
        <v>234</v>
      </c>
      <c r="D34" s="52">
        <v>148</v>
      </c>
      <c r="E34" s="52">
        <v>148</v>
      </c>
      <c r="F34" s="52">
        <v>0</v>
      </c>
      <c r="G34" s="52">
        <v>0</v>
      </c>
      <c r="H34" s="52">
        <v>0</v>
      </c>
      <c r="I34" s="52">
        <v>0</v>
      </c>
      <c r="J34" s="52" t="s">
        <v>93</v>
      </c>
      <c r="K34" s="52" t="s">
        <v>93</v>
      </c>
    </row>
    <row r="35" spans="1:11" ht="18.75" x14ac:dyDescent="0.2">
      <c r="A35" s="53" t="s">
        <v>94</v>
      </c>
      <c r="B35" s="24" t="s">
        <v>234</v>
      </c>
      <c r="C35" s="24" t="s">
        <v>234</v>
      </c>
      <c r="D35" s="52">
        <v>2.2999999999999998</v>
      </c>
      <c r="E35" s="52">
        <v>27</v>
      </c>
      <c r="F35" s="52">
        <v>0</v>
      </c>
      <c r="G35" s="52">
        <v>0</v>
      </c>
      <c r="H35" s="52">
        <v>0</v>
      </c>
      <c r="I35" s="52">
        <v>0</v>
      </c>
      <c r="J35" s="52"/>
      <c r="K35" s="52"/>
    </row>
    <row r="36" spans="1:11" ht="18.75" x14ac:dyDescent="0.2">
      <c r="A36" s="54" t="s">
        <v>95</v>
      </c>
      <c r="B36" s="24" t="s">
        <v>234</v>
      </c>
      <c r="C36" s="24" t="s">
        <v>234</v>
      </c>
      <c r="D36" s="52">
        <v>225.5</v>
      </c>
      <c r="E36" s="52">
        <v>225.6</v>
      </c>
      <c r="F36" s="52">
        <v>0</v>
      </c>
      <c r="G36" s="52">
        <v>0</v>
      </c>
      <c r="H36" s="52">
        <v>0</v>
      </c>
      <c r="I36" s="52">
        <v>0</v>
      </c>
      <c r="J36" s="52"/>
      <c r="K36" s="52"/>
    </row>
    <row r="37" spans="1:11" ht="18.75" x14ac:dyDescent="0.2">
      <c r="A37" s="53" t="s">
        <v>96</v>
      </c>
      <c r="B37" s="24" t="s">
        <v>234</v>
      </c>
      <c r="C37" s="24" t="s">
        <v>234</v>
      </c>
      <c r="D37" s="52">
        <v>2</v>
      </c>
      <c r="E37" s="52">
        <v>2.6</v>
      </c>
      <c r="F37" s="52">
        <v>0</v>
      </c>
      <c r="G37" s="52">
        <v>0</v>
      </c>
      <c r="H37" s="52">
        <v>0</v>
      </c>
      <c r="I37" s="52">
        <v>0</v>
      </c>
      <c r="J37" s="52">
        <v>0</v>
      </c>
      <c r="K37" s="52">
        <v>0</v>
      </c>
    </row>
    <row r="38" spans="1:11" ht="18.75" x14ac:dyDescent="0.2">
      <c r="A38" s="53" t="s">
        <v>97</v>
      </c>
      <c r="B38" s="24" t="s">
        <v>234</v>
      </c>
      <c r="C38" s="24" t="s">
        <v>234</v>
      </c>
      <c r="D38" s="52">
        <v>200</v>
      </c>
      <c r="E38" s="52">
        <v>200</v>
      </c>
      <c r="F38" s="52">
        <v>0</v>
      </c>
      <c r="G38" s="52">
        <v>0</v>
      </c>
      <c r="H38" s="52">
        <v>0</v>
      </c>
      <c r="I38" s="52">
        <v>0</v>
      </c>
      <c r="J38" s="52">
        <v>0</v>
      </c>
      <c r="K38" s="52">
        <v>0</v>
      </c>
    </row>
    <row r="39" spans="1:11" ht="18.75" x14ac:dyDescent="0.2">
      <c r="A39" s="53" t="s">
        <v>98</v>
      </c>
      <c r="B39" s="24" t="s">
        <v>234</v>
      </c>
      <c r="C39" s="24" t="s">
        <v>234</v>
      </c>
      <c r="D39" s="52">
        <v>1.4</v>
      </c>
      <c r="E39" s="52">
        <v>16.400000000000002</v>
      </c>
      <c r="F39" s="52">
        <v>0</v>
      </c>
      <c r="G39" s="52">
        <v>0</v>
      </c>
      <c r="H39" s="52">
        <v>0</v>
      </c>
      <c r="I39" s="52">
        <v>0</v>
      </c>
      <c r="J39" s="52" t="s">
        <v>93</v>
      </c>
      <c r="K39" s="52" t="s">
        <v>93</v>
      </c>
    </row>
    <row r="40" spans="1:11" ht="18.75" x14ac:dyDescent="0.2">
      <c r="A40" s="53" t="s">
        <v>99</v>
      </c>
      <c r="B40" s="24" t="s">
        <v>234</v>
      </c>
      <c r="C40" s="24" t="s">
        <v>234</v>
      </c>
      <c r="D40" s="52">
        <v>0</v>
      </c>
      <c r="E40" s="52">
        <v>0</v>
      </c>
      <c r="F40" s="52">
        <v>0</v>
      </c>
      <c r="G40" s="52">
        <v>0</v>
      </c>
      <c r="H40" s="52">
        <v>0</v>
      </c>
      <c r="I40" s="52">
        <v>0</v>
      </c>
      <c r="J40" s="52">
        <v>0</v>
      </c>
      <c r="K40" s="52">
        <v>0</v>
      </c>
    </row>
    <row r="41" spans="1:11" ht="18.75" x14ac:dyDescent="0.2">
      <c r="A41" s="53" t="s">
        <v>100</v>
      </c>
      <c r="B41" s="24" t="s">
        <v>234</v>
      </c>
      <c r="C41" s="24" t="s">
        <v>234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2" t="s">
        <v>93</v>
      </c>
      <c r="K41" s="52" t="s">
        <v>93</v>
      </c>
    </row>
    <row r="42" spans="1:11" ht="18.75" x14ac:dyDescent="0.2">
      <c r="A42" s="53" t="s">
        <v>101</v>
      </c>
      <c r="B42" s="24" t="s">
        <v>234</v>
      </c>
      <c r="C42" s="24" t="s">
        <v>234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J42" s="52" t="s">
        <v>93</v>
      </c>
      <c r="K42" s="52" t="s">
        <v>93</v>
      </c>
    </row>
    <row r="43" spans="1:11" ht="18.75" x14ac:dyDescent="0.2">
      <c r="A43" s="53" t="s">
        <v>102</v>
      </c>
      <c r="B43" s="24" t="s">
        <v>234</v>
      </c>
      <c r="C43" s="24" t="s">
        <v>234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  <c r="K43" s="52"/>
    </row>
    <row r="44" spans="1:11" ht="25.5" x14ac:dyDescent="0.25">
      <c r="A44" s="45" t="s">
        <v>46</v>
      </c>
      <c r="B44" s="24" t="s">
        <v>234</v>
      </c>
      <c r="C44" s="24" t="s">
        <v>234</v>
      </c>
      <c r="D44" s="48">
        <f>SUM(D34:D43)</f>
        <v>579.19999999999993</v>
      </c>
      <c r="E44" s="48">
        <v>619.59999999999991</v>
      </c>
      <c r="F44" s="48">
        <f t="shared" ref="F44:K44" si="0">SUM(F34:F43)</f>
        <v>0</v>
      </c>
      <c r="G44" s="48">
        <f t="shared" si="0"/>
        <v>0</v>
      </c>
      <c r="H44" s="48">
        <f t="shared" si="0"/>
        <v>0</v>
      </c>
      <c r="I44" s="48">
        <f t="shared" si="0"/>
        <v>0</v>
      </c>
      <c r="J44" s="48">
        <f t="shared" si="0"/>
        <v>0</v>
      </c>
      <c r="K44" s="48">
        <f t="shared" si="0"/>
        <v>0</v>
      </c>
    </row>
    <row r="45" spans="1:11" x14ac:dyDescent="0.2">
      <c r="A45" t="s">
        <v>237</v>
      </c>
    </row>
    <row r="52" spans="1:12" x14ac:dyDescent="0.2">
      <c r="A52" t="s">
        <v>246</v>
      </c>
      <c r="K52" t="s">
        <v>254</v>
      </c>
    </row>
    <row r="53" spans="1:12" ht="15.75" x14ac:dyDescent="0.25">
      <c r="A53" s="21" t="s">
        <v>75</v>
      </c>
      <c r="B53" s="21"/>
      <c r="C53" s="131" t="s">
        <v>103</v>
      </c>
      <c r="D53" s="131"/>
      <c r="I53" s="107" t="s">
        <v>233</v>
      </c>
      <c r="K53" t="s">
        <v>77</v>
      </c>
    </row>
    <row r="54" spans="1:12" x14ac:dyDescent="0.2">
      <c r="A54" s="132" t="s">
        <v>66</v>
      </c>
      <c r="B54" s="134" t="s">
        <v>50</v>
      </c>
      <c r="C54" s="135"/>
      <c r="D54" s="134" t="s">
        <v>67</v>
      </c>
      <c r="E54" s="135"/>
      <c r="F54" s="134" t="s">
        <v>68</v>
      </c>
      <c r="G54" s="135"/>
      <c r="H54" s="134" t="s">
        <v>69</v>
      </c>
      <c r="I54" s="135"/>
      <c r="J54" s="134" t="s">
        <v>70</v>
      </c>
      <c r="K54" s="135"/>
      <c r="L54" s="132" t="s">
        <v>104</v>
      </c>
    </row>
    <row r="55" spans="1:12" x14ac:dyDescent="0.2">
      <c r="A55" s="133"/>
      <c r="B55" s="55" t="s">
        <v>71</v>
      </c>
      <c r="C55" s="55" t="s">
        <v>72</v>
      </c>
      <c r="D55" s="55" t="s">
        <v>73</v>
      </c>
      <c r="E55" s="55" t="s">
        <v>72</v>
      </c>
      <c r="F55" s="55" t="s">
        <v>71</v>
      </c>
      <c r="G55" s="55" t="s">
        <v>72</v>
      </c>
      <c r="H55" s="55" t="s">
        <v>71</v>
      </c>
      <c r="I55" s="55" t="s">
        <v>72</v>
      </c>
      <c r="J55" s="55" t="s">
        <v>71</v>
      </c>
      <c r="K55" s="55" t="s">
        <v>72</v>
      </c>
      <c r="L55" s="133"/>
    </row>
    <row r="56" spans="1:12" ht="16.5" x14ac:dyDescent="0.2">
      <c r="A56" s="56" t="s">
        <v>105</v>
      </c>
      <c r="B56" s="57">
        <v>20858.778032350339</v>
      </c>
      <c r="C56" s="57">
        <v>73589.511666053528</v>
      </c>
      <c r="D56" s="57">
        <v>318.19311999999996</v>
      </c>
      <c r="E56" s="57">
        <v>2853.7772020725388</v>
      </c>
      <c r="F56" s="57">
        <v>534.74099999999999</v>
      </c>
      <c r="G56" s="57">
        <v>1061.4896373056995</v>
      </c>
      <c r="H56" s="24" t="s">
        <v>234</v>
      </c>
      <c r="I56" s="24" t="s">
        <v>234</v>
      </c>
      <c r="J56" s="57">
        <v>21075.325912350341</v>
      </c>
      <c r="K56" s="57">
        <v>75414.979553513884</v>
      </c>
      <c r="L56" s="58" t="s">
        <v>106</v>
      </c>
    </row>
    <row r="57" spans="1:12" ht="15" x14ac:dyDescent="0.2">
      <c r="A57" s="56" t="s">
        <v>107</v>
      </c>
      <c r="B57" s="57">
        <v>14542.392110732259</v>
      </c>
      <c r="C57" s="57">
        <v>57234.472606938551</v>
      </c>
      <c r="D57" s="57">
        <v>61.218000000000004</v>
      </c>
      <c r="E57" s="57">
        <v>168.40155440414506</v>
      </c>
      <c r="F57" s="57">
        <v>103.235</v>
      </c>
      <c r="G57" s="57">
        <v>158.81088082901553</v>
      </c>
      <c r="H57" s="57">
        <v>102.345</v>
      </c>
      <c r="I57" s="57">
        <v>159.20466321243524</v>
      </c>
      <c r="J57" s="57">
        <v>14584.409110732258</v>
      </c>
      <c r="K57" s="57">
        <v>57558.64973681479</v>
      </c>
      <c r="L57" s="59" t="s">
        <v>108</v>
      </c>
    </row>
    <row r="58" spans="1:12" ht="16.5" x14ac:dyDescent="0.2">
      <c r="A58" s="56" t="s">
        <v>109</v>
      </c>
      <c r="B58" s="57">
        <v>5555.4242855026087</v>
      </c>
      <c r="C58" s="57">
        <v>9866.5090020038369</v>
      </c>
      <c r="D58" s="57">
        <v>1621.6310000000001</v>
      </c>
      <c r="E58" s="57">
        <v>2452.3678756476684</v>
      </c>
      <c r="F58" s="24" t="s">
        <v>234</v>
      </c>
      <c r="G58" s="24" t="s">
        <v>234</v>
      </c>
      <c r="H58" s="24" t="s">
        <v>234</v>
      </c>
      <c r="I58" s="24" t="s">
        <v>234</v>
      </c>
      <c r="J58" s="57">
        <v>3933.7932855026083</v>
      </c>
      <c r="K58" s="57">
        <v>6986.470315997165</v>
      </c>
      <c r="L58" s="59" t="s">
        <v>110</v>
      </c>
    </row>
    <row r="59" spans="1:12" ht="15" x14ac:dyDescent="0.2">
      <c r="A59" s="56" t="s">
        <v>111</v>
      </c>
      <c r="B59" s="57">
        <v>4574.4609382726721</v>
      </c>
      <c r="C59" s="57">
        <v>5851.9420497630999</v>
      </c>
      <c r="D59" s="57">
        <v>1322.0230000000001</v>
      </c>
      <c r="E59" s="57">
        <v>1834.9948186528497</v>
      </c>
      <c r="F59" s="57">
        <v>1050.9639999999999</v>
      </c>
      <c r="G59" s="57">
        <v>1495.2512953367875</v>
      </c>
      <c r="H59" s="57">
        <v>44</v>
      </c>
      <c r="I59" s="57">
        <v>273.29015544041448</v>
      </c>
      <c r="J59" s="57">
        <v>4303.4019382726719</v>
      </c>
      <c r="K59" s="57">
        <v>7000.4373925469954</v>
      </c>
      <c r="L59" s="59" t="s">
        <v>112</v>
      </c>
    </row>
    <row r="60" spans="1:12" ht="16.5" x14ac:dyDescent="0.2">
      <c r="A60" s="56" t="s">
        <v>113</v>
      </c>
      <c r="B60" s="57">
        <v>1078.1669999999999</v>
      </c>
      <c r="C60" s="57">
        <v>1720.6165803108809</v>
      </c>
      <c r="D60" s="57">
        <v>489.94799999999992</v>
      </c>
      <c r="E60" s="57">
        <v>681.89378238341976</v>
      </c>
      <c r="F60" s="57">
        <v>5.9859999999999998</v>
      </c>
      <c r="G60" s="57">
        <v>27.841968911917096</v>
      </c>
      <c r="H60" s="24" t="s">
        <v>234</v>
      </c>
      <c r="I60" s="24" t="s">
        <v>234</v>
      </c>
      <c r="J60" s="57">
        <v>594.20500000000015</v>
      </c>
      <c r="K60" s="57">
        <v>976.11712026011026</v>
      </c>
      <c r="L60" s="59" t="s">
        <v>114</v>
      </c>
    </row>
    <row r="61" spans="1:12" ht="16.5" x14ac:dyDescent="0.2">
      <c r="A61" s="56" t="s">
        <v>115</v>
      </c>
      <c r="B61" s="57">
        <v>215.71200000000005</v>
      </c>
      <c r="C61" s="57">
        <v>778.53367875647655</v>
      </c>
      <c r="D61" s="57">
        <v>180.322</v>
      </c>
      <c r="E61" s="57">
        <v>280.54922279792748</v>
      </c>
      <c r="F61" s="24" t="s">
        <v>234</v>
      </c>
      <c r="G61" s="24" t="s">
        <v>234</v>
      </c>
      <c r="H61" s="24" t="s">
        <v>234</v>
      </c>
      <c r="I61" s="24" t="s">
        <v>234</v>
      </c>
      <c r="J61" s="57">
        <v>35.390000000000043</v>
      </c>
      <c r="K61" s="57">
        <v>127.72727938729294</v>
      </c>
      <c r="L61" s="59" t="s">
        <v>116</v>
      </c>
    </row>
    <row r="62" spans="1:12" ht="15" x14ac:dyDescent="0.2">
      <c r="A62" s="56" t="s">
        <v>117</v>
      </c>
      <c r="B62" s="57">
        <v>397.33899999999988</v>
      </c>
      <c r="C62" s="57">
        <v>488.29051295336791</v>
      </c>
      <c r="D62" s="57">
        <v>683.91100000000006</v>
      </c>
      <c r="E62" s="57">
        <v>958.46891191709835</v>
      </c>
      <c r="F62" s="57">
        <v>352.84</v>
      </c>
      <c r="G62" s="57">
        <v>974.73056994818648</v>
      </c>
      <c r="H62" s="57">
        <v>101.63500000000001</v>
      </c>
      <c r="I62" s="57">
        <v>404.19689119170988</v>
      </c>
      <c r="J62" s="57">
        <v>66.267999999999802</v>
      </c>
      <c r="K62" s="57">
        <v>1056.1674178599035</v>
      </c>
      <c r="L62" s="59" t="s">
        <v>118</v>
      </c>
    </row>
    <row r="63" spans="1:12" ht="15" x14ac:dyDescent="0.2">
      <c r="A63" s="56" t="s">
        <v>119</v>
      </c>
      <c r="B63" s="57">
        <v>7010.6785569260837</v>
      </c>
      <c r="C63" s="57">
        <v>47752.182892152552</v>
      </c>
      <c r="D63" s="57">
        <v>0.80800000000000005</v>
      </c>
      <c r="E63" s="57">
        <v>5.233160621761658</v>
      </c>
      <c r="F63" s="57">
        <v>881.25300000000004</v>
      </c>
      <c r="G63" s="57">
        <v>2160.1243523316061</v>
      </c>
      <c r="H63" s="57">
        <v>118.517</v>
      </c>
      <c r="I63" s="57">
        <v>154.81088082901553</v>
      </c>
      <c r="J63" s="57">
        <v>7891.1235569260834</v>
      </c>
      <c r="K63" s="57">
        <v>55909.325981699745</v>
      </c>
      <c r="L63" s="59" t="s">
        <v>120</v>
      </c>
    </row>
    <row r="64" spans="1:12" ht="16.5" x14ac:dyDescent="0.2">
      <c r="A64" s="56" t="s">
        <v>121</v>
      </c>
      <c r="B64" s="57">
        <v>3004.9588196335808</v>
      </c>
      <c r="C64" s="57">
        <v>5857.997929510213</v>
      </c>
      <c r="D64" s="57">
        <v>540.59109999999998</v>
      </c>
      <c r="E64" s="57">
        <v>850.08549222797922</v>
      </c>
      <c r="F64" s="24" t="s">
        <v>234</v>
      </c>
      <c r="G64" s="24" t="s">
        <v>234</v>
      </c>
      <c r="H64" s="24" t="s">
        <v>234</v>
      </c>
      <c r="I64" s="24" t="s">
        <v>234</v>
      </c>
      <c r="J64" s="57">
        <v>2464.3677196335807</v>
      </c>
      <c r="K64" s="57">
        <v>4804.1460351611913</v>
      </c>
      <c r="L64" s="59" t="s">
        <v>122</v>
      </c>
    </row>
    <row r="65" spans="1:12" ht="16.5" x14ac:dyDescent="0.2">
      <c r="A65" s="56" t="s">
        <v>123</v>
      </c>
      <c r="B65" s="57">
        <v>6087.1443056367216</v>
      </c>
      <c r="C65" s="57">
        <v>12326.766106503183</v>
      </c>
      <c r="D65" s="57">
        <v>1547.3527999999999</v>
      </c>
      <c r="E65" s="57">
        <v>3635.7590673575128</v>
      </c>
      <c r="F65" s="57">
        <v>0.6</v>
      </c>
      <c r="G65" s="57">
        <v>1.189119170984456</v>
      </c>
      <c r="H65" s="24" t="s">
        <v>234</v>
      </c>
      <c r="I65" s="24" t="s">
        <v>234</v>
      </c>
      <c r="J65" s="57">
        <v>4540.3915056367223</v>
      </c>
      <c r="K65" s="57">
        <v>9195.7048578747272</v>
      </c>
      <c r="L65" s="59" t="s">
        <v>124</v>
      </c>
    </row>
    <row r="66" spans="1:12" ht="16.5" x14ac:dyDescent="0.2">
      <c r="A66" s="56" t="s">
        <v>125</v>
      </c>
      <c r="B66" s="57">
        <v>195.94</v>
      </c>
      <c r="C66" s="57">
        <v>828.32901554404134</v>
      </c>
      <c r="D66" s="57">
        <v>0.96799999999999997</v>
      </c>
      <c r="E66" s="57">
        <v>3.6554404145077721</v>
      </c>
      <c r="F66" s="57">
        <v>1.0920000000000001</v>
      </c>
      <c r="G66" s="57">
        <v>0.68134715025906734</v>
      </c>
      <c r="H66" s="24" t="s">
        <v>234</v>
      </c>
      <c r="I66" s="24" t="s">
        <v>234</v>
      </c>
      <c r="J66" s="57">
        <v>196.06400000000002</v>
      </c>
      <c r="K66" s="57">
        <v>829.53456805271355</v>
      </c>
      <c r="L66" s="59" t="s">
        <v>126</v>
      </c>
    </row>
    <row r="67" spans="1:12" ht="16.5" x14ac:dyDescent="0.2">
      <c r="A67" s="56" t="s">
        <v>127</v>
      </c>
      <c r="B67" s="57">
        <v>1762.7812941176471</v>
      </c>
      <c r="C67" s="57">
        <v>4776.389506095702</v>
      </c>
      <c r="D67" s="57">
        <v>172.31339999999997</v>
      </c>
      <c r="E67" s="57">
        <v>422.43264248704662</v>
      </c>
      <c r="F67" s="57">
        <v>31.300999999999998</v>
      </c>
      <c r="G67" s="57">
        <v>181.5906735751295</v>
      </c>
      <c r="H67" s="24" t="s">
        <v>234</v>
      </c>
      <c r="I67" s="24" t="s">
        <v>234</v>
      </c>
      <c r="J67" s="57">
        <v>1621.7688941176471</v>
      </c>
      <c r="K67" s="57">
        <v>4575.8963954617966</v>
      </c>
      <c r="L67" s="59" t="s">
        <v>128</v>
      </c>
    </row>
    <row r="68" spans="1:12" ht="15" x14ac:dyDescent="0.2">
      <c r="A68" s="56" t="s">
        <v>129</v>
      </c>
      <c r="B68" s="57">
        <v>9193.8829386024754</v>
      </c>
      <c r="C68" s="57">
        <v>31974.396446083741</v>
      </c>
      <c r="D68" s="57">
        <v>1046.519</v>
      </c>
      <c r="E68" s="57">
        <v>4161.3186528497408</v>
      </c>
      <c r="F68" s="57">
        <v>34.493000000000002</v>
      </c>
      <c r="G68" s="57">
        <v>60.12176165803109</v>
      </c>
      <c r="H68" s="57">
        <v>7.2</v>
      </c>
      <c r="I68" s="57">
        <v>13.308290155440414</v>
      </c>
      <c r="J68" s="57">
        <v>8181.8569386024756</v>
      </c>
      <c r="K68" s="57">
        <v>28514.904051912301</v>
      </c>
      <c r="L68" s="59" t="s">
        <v>130</v>
      </c>
    </row>
    <row r="69" spans="1:12" ht="16.5" x14ac:dyDescent="0.2">
      <c r="A69" s="56" t="s">
        <v>131</v>
      </c>
      <c r="B69" s="57">
        <v>94141.824000000022</v>
      </c>
      <c r="C69" s="57">
        <v>20311.888601036269</v>
      </c>
      <c r="D69" s="57">
        <v>89376.587549999997</v>
      </c>
      <c r="E69" s="57">
        <v>63186.191709844556</v>
      </c>
      <c r="F69" s="24" t="s">
        <v>234</v>
      </c>
      <c r="G69" s="24" t="s">
        <v>234</v>
      </c>
      <c r="H69" s="24" t="s">
        <v>234</v>
      </c>
      <c r="I69" s="24" t="s">
        <v>234</v>
      </c>
      <c r="J69" s="57">
        <v>4765.2364500000258</v>
      </c>
      <c r="K69" s="57">
        <v>1028.1397557157809</v>
      </c>
      <c r="L69" s="59" t="s">
        <v>132</v>
      </c>
    </row>
    <row r="70" spans="1:12" ht="15" x14ac:dyDescent="0.2">
      <c r="A70" s="56" t="s">
        <v>133</v>
      </c>
      <c r="B70" s="57">
        <v>4820.0405512830157</v>
      </c>
      <c r="C70" s="57">
        <v>14148.064644769802</v>
      </c>
      <c r="D70" s="57">
        <v>2377.14</v>
      </c>
      <c r="E70" s="57">
        <v>7623.1683937823836</v>
      </c>
      <c r="F70" s="57">
        <v>272.63400000000001</v>
      </c>
      <c r="G70" s="57">
        <v>364.96891191709841</v>
      </c>
      <c r="H70" s="57">
        <v>569.91</v>
      </c>
      <c r="I70" s="57">
        <v>1579.9041450777202</v>
      </c>
      <c r="J70" s="57">
        <v>2715.5345512830158</v>
      </c>
      <c r="K70" s="57">
        <v>8335.7645863293001</v>
      </c>
      <c r="L70" s="59" t="s">
        <v>134</v>
      </c>
    </row>
    <row r="71" spans="1:12" ht="15" x14ac:dyDescent="0.2">
      <c r="A71" s="56" t="s">
        <v>135</v>
      </c>
      <c r="B71" s="57">
        <v>8171.0999999999995</v>
      </c>
      <c r="C71" s="57">
        <v>6123.0544041450785</v>
      </c>
      <c r="D71" s="57">
        <v>1564.249</v>
      </c>
      <c r="E71" s="57">
        <v>1274.6036269430051</v>
      </c>
      <c r="F71" s="57">
        <v>43.8</v>
      </c>
      <c r="G71" s="57">
        <v>83.253886010362706</v>
      </c>
      <c r="H71" s="57">
        <v>24.52</v>
      </c>
      <c r="I71" s="57">
        <v>19.818652849740932</v>
      </c>
      <c r="J71" s="57">
        <v>6650.6509999999998</v>
      </c>
      <c r="K71" s="57">
        <v>5066.9522737405177</v>
      </c>
      <c r="L71" s="59" t="s">
        <v>136</v>
      </c>
    </row>
    <row r="72" spans="1:12" ht="15" x14ac:dyDescent="0.2">
      <c r="A72" s="56" t="s">
        <v>137</v>
      </c>
      <c r="B72" s="57">
        <v>8342.1582644882983</v>
      </c>
      <c r="C72" s="57">
        <v>14766.579050384718</v>
      </c>
      <c r="D72" s="57">
        <v>5339.8330000000005</v>
      </c>
      <c r="E72" s="57">
        <v>6796.6165803108806</v>
      </c>
      <c r="F72" s="57">
        <v>858.17600000000004</v>
      </c>
      <c r="G72" s="57">
        <v>885.27461139896377</v>
      </c>
      <c r="H72" s="57">
        <v>0.69</v>
      </c>
      <c r="I72" s="57">
        <v>1.5336787564766838</v>
      </c>
      <c r="J72" s="57">
        <v>3860.5012644882972</v>
      </c>
      <c r="K72" s="57">
        <v>7718.8056100671292</v>
      </c>
      <c r="L72" s="59" t="s">
        <v>138</v>
      </c>
    </row>
    <row r="73" spans="1:12" ht="15" x14ac:dyDescent="0.2">
      <c r="A73" s="56" t="s">
        <v>139</v>
      </c>
      <c r="B73" s="57">
        <v>2511.4457088457275</v>
      </c>
      <c r="C73" s="57">
        <v>4967.6243160195936</v>
      </c>
      <c r="D73" s="57">
        <v>1592.029</v>
      </c>
      <c r="E73" s="57">
        <v>2868.5621761658035</v>
      </c>
      <c r="F73" s="57">
        <v>16.414999999999999</v>
      </c>
      <c r="G73" s="57">
        <v>49.598445595854919</v>
      </c>
      <c r="H73" s="57">
        <v>1.395</v>
      </c>
      <c r="I73" s="57">
        <v>2.2279792746113989</v>
      </c>
      <c r="J73" s="57">
        <v>935.83170884572746</v>
      </c>
      <c r="K73" s="57">
        <v>1900.667865966022</v>
      </c>
      <c r="L73" s="59" t="s">
        <v>140</v>
      </c>
    </row>
    <row r="74" spans="1:12" ht="16.5" x14ac:dyDescent="0.2">
      <c r="A74" s="56" t="s">
        <v>141</v>
      </c>
      <c r="B74" s="57">
        <v>724.13400000000001</v>
      </c>
      <c r="C74" s="57">
        <v>1204.8445595854921</v>
      </c>
      <c r="D74" s="57">
        <v>39.552999999999997</v>
      </c>
      <c r="E74" s="57">
        <v>53.73575129533679</v>
      </c>
      <c r="F74" s="24" t="s">
        <v>234</v>
      </c>
      <c r="G74" s="24" t="s">
        <v>234</v>
      </c>
      <c r="H74" s="24" t="s">
        <v>234</v>
      </c>
      <c r="I74" s="24" t="s">
        <v>234</v>
      </c>
      <c r="J74" s="57">
        <v>684.58100000000002</v>
      </c>
      <c r="K74" s="57">
        <v>1139.0346171366014</v>
      </c>
      <c r="L74" s="59" t="s">
        <v>142</v>
      </c>
    </row>
    <row r="75" spans="1:12" ht="15" x14ac:dyDescent="0.2">
      <c r="A75" s="56" t="s">
        <v>143</v>
      </c>
      <c r="B75" s="57">
        <v>8497.0324005279417</v>
      </c>
      <c r="C75" s="57">
        <v>27101.665188200845</v>
      </c>
      <c r="D75" s="57">
        <v>1360.5800000000002</v>
      </c>
      <c r="E75" s="57">
        <v>3617.2461139896373</v>
      </c>
      <c r="F75" s="57">
        <v>2139.4229999999998</v>
      </c>
      <c r="G75" s="57">
        <v>3013.1191709844561</v>
      </c>
      <c r="H75" s="57">
        <v>47.825000000000003</v>
      </c>
      <c r="I75" s="57">
        <v>74.57253886010362</v>
      </c>
      <c r="J75" s="57">
        <v>9275.8754005279425</v>
      </c>
      <c r="K75" s="57">
        <v>32598.938970489649</v>
      </c>
      <c r="L75" s="59" t="s">
        <v>144</v>
      </c>
    </row>
    <row r="76" spans="1:12" ht="15" x14ac:dyDescent="0.2">
      <c r="A76" s="56" t="s">
        <v>145</v>
      </c>
      <c r="B76" s="57">
        <v>9239.3875922892476</v>
      </c>
      <c r="C76" s="57">
        <v>21802.925564332487</v>
      </c>
      <c r="D76" s="57">
        <v>1790.7138000000002</v>
      </c>
      <c r="E76" s="57">
        <v>5339.6321243523316</v>
      </c>
      <c r="F76" s="57">
        <v>0.41599999999999998</v>
      </c>
      <c r="G76" s="57">
        <v>1.5103626943005179</v>
      </c>
      <c r="H76" s="57">
        <v>0</v>
      </c>
      <c r="I76" s="57">
        <v>0</v>
      </c>
      <c r="J76" s="57">
        <v>7449.0897922892464</v>
      </c>
      <c r="K76" s="57">
        <v>17579.726304068234</v>
      </c>
      <c r="L76" s="59" t="s">
        <v>146</v>
      </c>
    </row>
    <row r="77" spans="1:12" ht="15" x14ac:dyDescent="0.2">
      <c r="A77" s="56" t="s">
        <v>147</v>
      </c>
      <c r="B77" s="57">
        <v>3067.9079294583275</v>
      </c>
      <c r="C77" s="57">
        <v>13901.895492214753</v>
      </c>
      <c r="D77" s="57">
        <v>482.80880000000002</v>
      </c>
      <c r="E77" s="57">
        <v>1955.9507772020725</v>
      </c>
      <c r="F77" s="57">
        <v>858.31</v>
      </c>
      <c r="G77" s="57">
        <v>1419.1113989637306</v>
      </c>
      <c r="H77" s="57">
        <v>92.524000000000001</v>
      </c>
      <c r="I77" s="57">
        <v>181.75906735751298</v>
      </c>
      <c r="J77" s="57">
        <v>3443.4091294583277</v>
      </c>
      <c r="K77" s="57">
        <v>17022.550275018853</v>
      </c>
      <c r="L77" s="59" t="s">
        <v>148</v>
      </c>
    </row>
    <row r="78" spans="1:12" ht="16.5" x14ac:dyDescent="0.2">
      <c r="A78" s="56" t="s">
        <v>149</v>
      </c>
      <c r="B78" s="57">
        <v>5707.0331447152048</v>
      </c>
      <c r="C78" s="57">
        <v>9188.747933058743</v>
      </c>
      <c r="D78" s="57">
        <v>2487.91</v>
      </c>
      <c r="E78" s="57">
        <v>4127.1632124352327</v>
      </c>
      <c r="F78" s="57">
        <v>628.16600000000005</v>
      </c>
      <c r="G78" s="57">
        <v>534.15284974093265</v>
      </c>
      <c r="H78" s="24" t="s">
        <v>234</v>
      </c>
      <c r="I78" s="24" t="s">
        <v>234</v>
      </c>
      <c r="J78" s="57">
        <v>3847.2891447152051</v>
      </c>
      <c r="K78" s="57">
        <v>6728.5745886644972</v>
      </c>
      <c r="L78" s="59" t="s">
        <v>150</v>
      </c>
    </row>
    <row r="79" spans="1:12" ht="16.5" x14ac:dyDescent="0.2">
      <c r="A79" s="56" t="s">
        <v>151</v>
      </c>
      <c r="B79" s="57">
        <v>3326.5649004594638</v>
      </c>
      <c r="C79" s="57">
        <v>6953.1602093184538</v>
      </c>
      <c r="D79" s="57">
        <v>2219.3140999999996</v>
      </c>
      <c r="E79" s="57">
        <v>3166.0699481865286</v>
      </c>
      <c r="F79" s="57">
        <v>121.33199999999999</v>
      </c>
      <c r="G79" s="57">
        <v>110.06735751295336</v>
      </c>
      <c r="H79" s="24" t="s">
        <v>234</v>
      </c>
      <c r="I79" s="24" t="s">
        <v>234</v>
      </c>
      <c r="J79" s="57">
        <v>1228.5828004594641</v>
      </c>
      <c r="K79" s="57">
        <v>2678.0416185375584</v>
      </c>
      <c r="L79" s="59" t="s">
        <v>152</v>
      </c>
    </row>
    <row r="80" spans="1:12" ht="16.5" x14ac:dyDescent="0.2">
      <c r="A80" s="56" t="s">
        <v>153</v>
      </c>
      <c r="B80" s="57">
        <v>3230.4318474120178</v>
      </c>
      <c r="C80" s="57">
        <v>5474.7572320348172</v>
      </c>
      <c r="D80" s="57">
        <v>535.73899999999992</v>
      </c>
      <c r="E80" s="57">
        <v>3173.7642487046633</v>
      </c>
      <c r="F80" s="57">
        <v>78.739000000000004</v>
      </c>
      <c r="G80" s="57">
        <v>67.476683937823836</v>
      </c>
      <c r="H80" s="24" t="s">
        <v>234</v>
      </c>
      <c r="I80" s="24" t="s">
        <v>234</v>
      </c>
      <c r="J80" s="57">
        <v>2773.4318474120178</v>
      </c>
      <c r="K80" s="57">
        <v>4767.7355909130047</v>
      </c>
      <c r="L80" s="59" t="s">
        <v>154</v>
      </c>
    </row>
    <row r="81" spans="1:12" ht="15" x14ac:dyDescent="0.2">
      <c r="A81" s="56" t="s">
        <v>155</v>
      </c>
      <c r="B81" s="57">
        <v>532.42499999999995</v>
      </c>
      <c r="C81" s="57">
        <v>2152.6373056994821</v>
      </c>
      <c r="D81" s="57">
        <v>33.825000000000003</v>
      </c>
      <c r="E81" s="57">
        <v>90.386010362694307</v>
      </c>
      <c r="F81" s="57">
        <v>1427.317</v>
      </c>
      <c r="G81" s="57">
        <v>696.38601036269426</v>
      </c>
      <c r="H81" s="57">
        <v>125.185</v>
      </c>
      <c r="I81" s="57">
        <v>85.73316062176167</v>
      </c>
      <c r="J81" s="57">
        <v>1925.9169999999999</v>
      </c>
      <c r="K81" s="57">
        <v>8483.0240943760855</v>
      </c>
      <c r="L81" s="59" t="s">
        <v>156</v>
      </c>
    </row>
    <row r="82" spans="1:12" ht="16.5" x14ac:dyDescent="0.2">
      <c r="A82" s="56" t="s">
        <v>157</v>
      </c>
      <c r="B82" s="57">
        <v>3476.317041374758</v>
      </c>
      <c r="C82" s="57">
        <v>4404.0508127112926</v>
      </c>
      <c r="D82" s="57">
        <v>708.13200000000006</v>
      </c>
      <c r="E82" s="57">
        <v>963.759067357513</v>
      </c>
      <c r="F82" s="24" t="s">
        <v>234</v>
      </c>
      <c r="G82" s="24" t="s">
        <v>234</v>
      </c>
      <c r="H82" s="24" t="s">
        <v>234</v>
      </c>
      <c r="I82" s="24" t="s">
        <v>234</v>
      </c>
      <c r="J82" s="57">
        <v>2768.1850413747579</v>
      </c>
      <c r="K82" s="57">
        <v>3506.937783896878</v>
      </c>
      <c r="L82" s="59" t="s">
        <v>158</v>
      </c>
    </row>
    <row r="83" spans="1:12" ht="16.5" x14ac:dyDescent="0.2">
      <c r="A83" s="56" t="s">
        <v>159</v>
      </c>
      <c r="B83" s="57">
        <v>9639.1025400451927</v>
      </c>
      <c r="C83" s="57">
        <v>4010.1667001171636</v>
      </c>
      <c r="D83" s="57">
        <v>5736.1794</v>
      </c>
      <c r="E83" s="57">
        <v>7042.1917098445592</v>
      </c>
      <c r="F83" s="57">
        <v>160.69999999999999</v>
      </c>
      <c r="G83" s="57">
        <v>215.220207253886</v>
      </c>
      <c r="H83" s="24" t="s">
        <v>234</v>
      </c>
      <c r="I83" s="24" t="s">
        <v>234</v>
      </c>
      <c r="J83" s="57">
        <v>4063.6231400451934</v>
      </c>
      <c r="K83" s="57">
        <v>1905.8139249090959</v>
      </c>
      <c r="L83" s="59" t="s">
        <v>160</v>
      </c>
    </row>
    <row r="84" spans="1:12" ht="16.5" x14ac:dyDescent="0.2">
      <c r="A84" s="56" t="s">
        <v>161</v>
      </c>
      <c r="B84" s="57">
        <v>8696.9665007052972</v>
      </c>
      <c r="C84" s="57">
        <v>22652.681004112674</v>
      </c>
      <c r="D84" s="57">
        <v>6424.0020000000004</v>
      </c>
      <c r="E84" s="57">
        <v>10500.375647668394</v>
      </c>
      <c r="F84" s="24" t="s">
        <v>234</v>
      </c>
      <c r="G84" s="24" t="s">
        <v>234</v>
      </c>
      <c r="H84" s="24" t="s">
        <v>234</v>
      </c>
      <c r="I84" s="24" t="s">
        <v>234</v>
      </c>
      <c r="J84" s="57">
        <v>2272.9645007052968</v>
      </c>
      <c r="K84" s="57">
        <v>5920.3102327660736</v>
      </c>
      <c r="L84" s="59" t="s">
        <v>162</v>
      </c>
    </row>
    <row r="85" spans="1:12" ht="15" x14ac:dyDescent="0.2">
      <c r="A85" s="56" t="s">
        <v>163</v>
      </c>
      <c r="B85" s="57">
        <v>7603.3233217287343</v>
      </c>
      <c r="C85" s="57">
        <v>19290.191478287212</v>
      </c>
      <c r="D85" s="57">
        <v>871.93899999999996</v>
      </c>
      <c r="E85" s="57">
        <v>1507.0492227979275</v>
      </c>
      <c r="F85" s="57">
        <v>80.31</v>
      </c>
      <c r="G85" s="57">
        <v>75.443005181347147</v>
      </c>
      <c r="H85" s="57">
        <v>20.5</v>
      </c>
      <c r="I85" s="57">
        <v>21.639896373056995</v>
      </c>
      <c r="J85" s="57">
        <v>6811.6943217287344</v>
      </c>
      <c r="K85" s="57">
        <v>17357.213383431346</v>
      </c>
      <c r="L85" s="59" t="s">
        <v>164</v>
      </c>
    </row>
    <row r="86" spans="1:12" ht="16.5" x14ac:dyDescent="0.2">
      <c r="A86" s="56" t="s">
        <v>165</v>
      </c>
      <c r="B86" s="57">
        <v>884.29992075024586</v>
      </c>
      <c r="C86" s="57">
        <v>2062.4506975590916</v>
      </c>
      <c r="D86" s="57">
        <v>13.77</v>
      </c>
      <c r="E86" s="57">
        <v>26.344559585492227</v>
      </c>
      <c r="F86" s="24" t="s">
        <v>234</v>
      </c>
      <c r="G86" s="24" t="s">
        <v>234</v>
      </c>
      <c r="H86" s="24" t="s">
        <v>234</v>
      </c>
      <c r="I86" s="24" t="s">
        <v>234</v>
      </c>
      <c r="J86" s="57">
        <v>870.52992075024588</v>
      </c>
      <c r="K86" s="57">
        <v>2030.3349578208206</v>
      </c>
      <c r="L86" s="59" t="s">
        <v>166</v>
      </c>
    </row>
    <row r="87" spans="1:12" ht="16.5" x14ac:dyDescent="0.2">
      <c r="A87" s="56" t="s">
        <v>167</v>
      </c>
      <c r="B87" s="57">
        <v>484.76900000000001</v>
      </c>
      <c r="C87" s="57">
        <v>6628.7746113989642</v>
      </c>
      <c r="D87" s="57">
        <v>109.99999999999999</v>
      </c>
      <c r="E87" s="57">
        <v>1039.4611398963732</v>
      </c>
      <c r="F87" s="24" t="s">
        <v>234</v>
      </c>
      <c r="G87" s="24" t="s">
        <v>234</v>
      </c>
      <c r="H87" s="24" t="s">
        <v>234</v>
      </c>
      <c r="I87" s="24" t="s">
        <v>234</v>
      </c>
      <c r="J87" s="57">
        <v>374.76900000000001</v>
      </c>
      <c r="K87" s="57">
        <v>5124.6247848756384</v>
      </c>
      <c r="L87" s="59" t="s">
        <v>168</v>
      </c>
    </row>
    <row r="88" spans="1:12" ht="15" x14ac:dyDescent="0.2">
      <c r="A88" s="56" t="s">
        <v>169</v>
      </c>
      <c r="B88" s="57">
        <v>837.98</v>
      </c>
      <c r="C88" s="57">
        <v>6162.1917098445592</v>
      </c>
      <c r="D88" s="57">
        <v>675.28899999999999</v>
      </c>
      <c r="E88" s="57">
        <v>3888.6787564766837</v>
      </c>
      <c r="F88" s="57">
        <v>1517.95</v>
      </c>
      <c r="G88" s="57">
        <v>7747.9766839378235</v>
      </c>
      <c r="H88" s="57">
        <v>7.1050000000000004</v>
      </c>
      <c r="I88" s="57">
        <v>19.347150259067355</v>
      </c>
      <c r="J88" s="57">
        <v>1680.6410000000003</v>
      </c>
      <c r="K88" s="57">
        <v>20106.782428018676</v>
      </c>
      <c r="L88" s="59" t="s">
        <v>170</v>
      </c>
    </row>
    <row r="89" spans="1:12" ht="15" x14ac:dyDescent="0.2">
      <c r="A89" s="56" t="s">
        <v>171</v>
      </c>
      <c r="B89" s="57">
        <v>7499.9943916988359</v>
      </c>
      <c r="C89" s="57">
        <v>25043.713553036487</v>
      </c>
      <c r="D89" s="57">
        <v>3970.721</v>
      </c>
      <c r="E89" s="57">
        <v>14439.450777202072</v>
      </c>
      <c r="F89" s="57">
        <v>387.851</v>
      </c>
      <c r="G89" s="57">
        <v>899.70207253886019</v>
      </c>
      <c r="H89" s="57">
        <v>5.95</v>
      </c>
      <c r="I89" s="57">
        <v>10.484455958549221</v>
      </c>
      <c r="J89" s="57">
        <v>3917.1243916988356</v>
      </c>
      <c r="K89" s="57">
        <v>13979.624015666781</v>
      </c>
      <c r="L89" s="59" t="s">
        <v>172</v>
      </c>
    </row>
    <row r="90" spans="1:12" ht="16.5" x14ac:dyDescent="0.2">
      <c r="A90" s="56" t="s">
        <v>173</v>
      </c>
      <c r="B90" s="57">
        <v>55</v>
      </c>
      <c r="C90" s="57">
        <v>4938.6010362694296</v>
      </c>
      <c r="D90" s="57">
        <v>2.9750000000000001</v>
      </c>
      <c r="E90" s="57">
        <v>1199.481865284974</v>
      </c>
      <c r="F90" s="57">
        <v>0.02</v>
      </c>
      <c r="G90" s="57">
        <v>0.17616580310880831</v>
      </c>
      <c r="H90" s="24" t="s">
        <v>234</v>
      </c>
      <c r="I90" s="24" t="s">
        <v>234</v>
      </c>
      <c r="J90" s="57">
        <v>52.045000000000002</v>
      </c>
      <c r="K90" s="57">
        <v>4673.4396373056998</v>
      </c>
      <c r="L90" s="59" t="s">
        <v>174</v>
      </c>
    </row>
    <row r="91" spans="1:12" ht="15" x14ac:dyDescent="0.2">
      <c r="A91" s="56" t="s">
        <v>175</v>
      </c>
      <c r="B91" s="57">
        <v>2616.4278440531107</v>
      </c>
      <c r="C91" s="57">
        <v>5241.9768555500532</v>
      </c>
      <c r="D91" s="57">
        <v>11657.044299999998</v>
      </c>
      <c r="E91" s="57">
        <v>17698.445595854922</v>
      </c>
      <c r="F91" s="57">
        <v>15556.821</v>
      </c>
      <c r="G91" s="57">
        <v>32119.556994818649</v>
      </c>
      <c r="H91" s="57">
        <v>3593.8009999999999</v>
      </c>
      <c r="I91" s="57">
        <v>6570.0518134715021</v>
      </c>
      <c r="J91" s="57">
        <v>6516.204544053111</v>
      </c>
      <c r="K91" s="57">
        <v>45174.682319063257</v>
      </c>
      <c r="L91" s="59" t="s">
        <v>176</v>
      </c>
    </row>
    <row r="92" spans="1:12" ht="16.5" x14ac:dyDescent="0.2">
      <c r="A92" s="56" t="s">
        <v>177</v>
      </c>
      <c r="B92" s="57">
        <v>2947.4677907005498</v>
      </c>
      <c r="C92" s="57">
        <v>4947.0020629663468</v>
      </c>
      <c r="D92" s="57">
        <v>1033.9603</v>
      </c>
      <c r="E92" s="57">
        <v>1500.0725388601036</v>
      </c>
      <c r="F92" s="24" t="s">
        <v>234</v>
      </c>
      <c r="G92" s="24" t="s">
        <v>234</v>
      </c>
      <c r="H92" s="24" t="s">
        <v>234</v>
      </c>
      <c r="I92" s="24" t="s">
        <v>234</v>
      </c>
      <c r="J92" s="57">
        <v>1913.5074907005499</v>
      </c>
      <c r="K92" s="57">
        <v>3211.6128745709834</v>
      </c>
      <c r="L92" s="59" t="s">
        <v>178</v>
      </c>
    </row>
    <row r="93" spans="1:12" ht="15" x14ac:dyDescent="0.2">
      <c r="A93" s="56" t="s">
        <v>179</v>
      </c>
      <c r="B93" s="57">
        <v>8079.3127365758601</v>
      </c>
      <c r="C93" s="57">
        <v>21079.608718814165</v>
      </c>
      <c r="D93" s="57">
        <v>3442.2198999999996</v>
      </c>
      <c r="E93" s="57">
        <v>6895.6398963730571</v>
      </c>
      <c r="F93" s="57">
        <v>738.54499999999996</v>
      </c>
      <c r="G93" s="57">
        <v>1408.536269430052</v>
      </c>
      <c r="H93" s="57">
        <v>61.2</v>
      </c>
      <c r="I93" s="57">
        <v>163.79533678756476</v>
      </c>
      <c r="J93" s="57">
        <v>5375.6378365758592</v>
      </c>
      <c r="K93" s="57">
        <v>15434.029019088983</v>
      </c>
      <c r="L93" s="59" t="s">
        <v>180</v>
      </c>
    </row>
    <row r="94" spans="1:12" ht="16.5" x14ac:dyDescent="0.2">
      <c r="A94" s="56" t="s">
        <v>181</v>
      </c>
      <c r="B94" s="24" t="s">
        <v>234</v>
      </c>
      <c r="C94" s="24" t="s">
        <v>234</v>
      </c>
      <c r="D94" s="24" t="s">
        <v>234</v>
      </c>
      <c r="E94" s="24" t="s">
        <v>234</v>
      </c>
      <c r="F94" s="57">
        <v>196.357</v>
      </c>
      <c r="G94" s="57">
        <v>830.24870466321238</v>
      </c>
      <c r="H94" s="57">
        <v>31.835000000000001</v>
      </c>
      <c r="I94" s="57">
        <v>127.97668393782384</v>
      </c>
      <c r="J94" s="57">
        <v>196.357</v>
      </c>
      <c r="K94" s="57">
        <v>830.24870466321238</v>
      </c>
      <c r="L94" s="59" t="s">
        <v>182</v>
      </c>
    </row>
    <row r="95" spans="1:12" ht="16.5" x14ac:dyDescent="0.2">
      <c r="A95" s="56" t="s">
        <v>183</v>
      </c>
      <c r="B95" s="24" t="s">
        <v>234</v>
      </c>
      <c r="C95" s="24" t="s">
        <v>234</v>
      </c>
      <c r="D95" s="24" t="s">
        <v>234</v>
      </c>
      <c r="E95" s="24" t="s">
        <v>234</v>
      </c>
      <c r="F95" s="57">
        <v>1368.2739999999999</v>
      </c>
      <c r="G95" s="57">
        <v>2744.5699481865286</v>
      </c>
      <c r="H95" s="57">
        <v>1.6970000000000001</v>
      </c>
      <c r="I95" s="57">
        <v>11.999999999999998</v>
      </c>
      <c r="J95" s="57">
        <v>1368.2739999999999</v>
      </c>
      <c r="K95" s="57">
        <v>2744.5699481865286</v>
      </c>
      <c r="L95" s="59" t="s">
        <v>184</v>
      </c>
    </row>
    <row r="96" spans="1:12" ht="16.5" x14ac:dyDescent="0.2">
      <c r="A96" s="56" t="s">
        <v>185</v>
      </c>
      <c r="B96" s="24" t="s">
        <v>234</v>
      </c>
      <c r="C96" s="24" t="s">
        <v>234</v>
      </c>
      <c r="D96" s="24" t="s">
        <v>234</v>
      </c>
      <c r="E96" s="24" t="s">
        <v>234</v>
      </c>
      <c r="F96" s="57">
        <v>4.7629999999999999</v>
      </c>
      <c r="G96" s="57">
        <v>123.42746113989637</v>
      </c>
      <c r="H96" s="57">
        <v>0.04</v>
      </c>
      <c r="I96" s="57">
        <v>0.272020725388601</v>
      </c>
      <c r="J96" s="57">
        <v>4.7629999999999999</v>
      </c>
      <c r="K96" s="57">
        <v>123.42746113989637</v>
      </c>
      <c r="L96" s="59" t="s">
        <v>186</v>
      </c>
    </row>
    <row r="97" spans="1:12" ht="17.25" thickBot="1" x14ac:dyDescent="0.25">
      <c r="A97" s="101" t="s">
        <v>187</v>
      </c>
      <c r="B97" s="24" t="s">
        <v>234</v>
      </c>
      <c r="C97" s="24" t="s">
        <v>234</v>
      </c>
      <c r="D97" s="24" t="s">
        <v>234</v>
      </c>
      <c r="E97" s="24" t="s">
        <v>234</v>
      </c>
      <c r="F97" s="102">
        <v>301.589</v>
      </c>
      <c r="G97" s="102">
        <v>413.81606217616581</v>
      </c>
      <c r="H97" s="102">
        <v>0.32600000000000001</v>
      </c>
      <c r="I97" s="102">
        <v>3.7020725388601035</v>
      </c>
      <c r="J97" s="102">
        <v>301.589</v>
      </c>
      <c r="K97" s="102">
        <v>413.81606217616581</v>
      </c>
      <c r="L97" s="103" t="s">
        <v>188</v>
      </c>
    </row>
    <row r="98" spans="1:12" ht="16.5" thickBot="1" x14ac:dyDescent="0.25">
      <c r="A98" s="104" t="s">
        <v>46</v>
      </c>
      <c r="B98" s="105">
        <f>SUM(B56:B97)</f>
        <v>279610.10570888635</v>
      </c>
      <c r="C98" s="105">
        <f t="shared" ref="C98:K98" si="1">SUM(C56:C97)</f>
        <v>527605.19173413736</v>
      </c>
      <c r="D98" s="105">
        <f t="shared" si="1"/>
        <v>151832.31256999998</v>
      </c>
      <c r="E98" s="105">
        <f t="shared" si="1"/>
        <v>188282.97927461137</v>
      </c>
      <c r="F98" s="105">
        <f t="shared" si="1"/>
        <v>29754.413</v>
      </c>
      <c r="G98" s="105">
        <f t="shared" si="1"/>
        <v>59925.424870466319</v>
      </c>
      <c r="H98" s="105">
        <f t="shared" si="1"/>
        <v>4958.2</v>
      </c>
      <c r="I98" s="105">
        <f t="shared" si="1"/>
        <v>9879.6295336787553</v>
      </c>
      <c r="J98" s="105">
        <f t="shared" si="1"/>
        <v>157532.20613888628</v>
      </c>
      <c r="K98" s="105">
        <f t="shared" si="1"/>
        <v>510535.48439514602</v>
      </c>
      <c r="L98" s="106"/>
    </row>
    <row r="99" spans="1:12" x14ac:dyDescent="0.2">
      <c r="A99" t="s">
        <v>237</v>
      </c>
    </row>
    <row r="105" spans="1:12" x14ac:dyDescent="0.2">
      <c r="A105" t="s">
        <v>247</v>
      </c>
      <c r="K105" t="s">
        <v>255</v>
      </c>
    </row>
    <row r="106" spans="1:12" ht="15.75" x14ac:dyDescent="0.25">
      <c r="A106" s="21" t="s">
        <v>75</v>
      </c>
      <c r="B106" s="21"/>
      <c r="C106" s="131" t="s">
        <v>103</v>
      </c>
      <c r="D106" s="131"/>
      <c r="I106" s="107" t="s">
        <v>233</v>
      </c>
      <c r="K106" t="s">
        <v>77</v>
      </c>
    </row>
    <row r="107" spans="1:12" x14ac:dyDescent="0.2">
      <c r="A107" s="132" t="s">
        <v>66</v>
      </c>
      <c r="B107" s="134" t="s">
        <v>50</v>
      </c>
      <c r="C107" s="135"/>
      <c r="D107" s="134" t="s">
        <v>67</v>
      </c>
      <c r="E107" s="135"/>
      <c r="F107" s="134" t="s">
        <v>68</v>
      </c>
      <c r="G107" s="135"/>
      <c r="H107" s="134" t="s">
        <v>69</v>
      </c>
      <c r="I107" s="135"/>
      <c r="J107" s="134" t="s">
        <v>70</v>
      </c>
      <c r="K107" s="135"/>
    </row>
    <row r="108" spans="1:12" x14ac:dyDescent="0.2">
      <c r="A108" s="133"/>
      <c r="B108" s="55" t="s">
        <v>71</v>
      </c>
      <c r="C108" s="55" t="s">
        <v>72</v>
      </c>
      <c r="D108" s="55" t="s">
        <v>73</v>
      </c>
      <c r="E108" s="55" t="s">
        <v>72</v>
      </c>
      <c r="F108" s="55" t="s">
        <v>71</v>
      </c>
      <c r="G108" s="55" t="s">
        <v>72</v>
      </c>
      <c r="H108" s="55" t="s">
        <v>71</v>
      </c>
      <c r="I108" s="55" t="s">
        <v>72</v>
      </c>
      <c r="J108" s="55" t="s">
        <v>71</v>
      </c>
      <c r="K108" s="55" t="s">
        <v>72</v>
      </c>
    </row>
    <row r="109" spans="1:12" ht="24.75" x14ac:dyDescent="0.2">
      <c r="A109" s="17" t="s">
        <v>78</v>
      </c>
      <c r="B109" s="60">
        <v>120</v>
      </c>
      <c r="C109" s="61">
        <v>600</v>
      </c>
      <c r="D109" s="24" t="s">
        <v>234</v>
      </c>
      <c r="E109" s="24" t="s">
        <v>234</v>
      </c>
      <c r="F109" s="61">
        <v>110</v>
      </c>
      <c r="G109" s="61">
        <v>350</v>
      </c>
      <c r="H109" s="24" t="s">
        <v>234</v>
      </c>
      <c r="I109" s="24" t="s">
        <v>234</v>
      </c>
      <c r="J109" s="62">
        <f>B109+F109</f>
        <v>230</v>
      </c>
      <c r="K109" s="61">
        <v>950</v>
      </c>
    </row>
    <row r="110" spans="1:12" ht="24.75" x14ac:dyDescent="0.2">
      <c r="A110" s="18" t="s">
        <v>80</v>
      </c>
      <c r="B110" s="24" t="s">
        <v>234</v>
      </c>
      <c r="C110" s="24" t="s">
        <v>234</v>
      </c>
      <c r="D110" s="24" t="s">
        <v>234</v>
      </c>
      <c r="E110" s="24" t="s">
        <v>234</v>
      </c>
      <c r="F110" s="61">
        <v>150</v>
      </c>
      <c r="G110" s="61">
        <v>400</v>
      </c>
      <c r="H110" s="24" t="s">
        <v>234</v>
      </c>
      <c r="I110" s="24" t="s">
        <v>234</v>
      </c>
      <c r="J110" s="61">
        <v>150</v>
      </c>
      <c r="K110" s="61">
        <v>400</v>
      </c>
    </row>
    <row r="111" spans="1:12" ht="24.75" x14ac:dyDescent="0.2">
      <c r="A111" s="63" t="s">
        <v>81</v>
      </c>
      <c r="B111" s="24" t="s">
        <v>234</v>
      </c>
      <c r="C111" s="24" t="s">
        <v>234</v>
      </c>
      <c r="D111" s="24" t="s">
        <v>234</v>
      </c>
      <c r="E111" s="24" t="s">
        <v>234</v>
      </c>
      <c r="F111" s="61">
        <v>3447</v>
      </c>
      <c r="G111" s="61">
        <v>10330</v>
      </c>
      <c r="H111" s="24" t="s">
        <v>234</v>
      </c>
      <c r="I111" s="24" t="s">
        <v>234</v>
      </c>
      <c r="J111" s="61">
        <v>3447</v>
      </c>
      <c r="K111" s="61">
        <v>10330</v>
      </c>
    </row>
    <row r="112" spans="1:12" ht="24.75" x14ac:dyDescent="0.2">
      <c r="A112" s="18" t="s">
        <v>82</v>
      </c>
      <c r="B112" s="24" t="s">
        <v>234</v>
      </c>
      <c r="C112" s="24" t="s">
        <v>234</v>
      </c>
      <c r="D112" s="24" t="s">
        <v>234</v>
      </c>
      <c r="E112" s="24" t="s">
        <v>234</v>
      </c>
      <c r="F112" s="24" t="s">
        <v>234</v>
      </c>
      <c r="G112" s="61">
        <v>0</v>
      </c>
      <c r="H112" s="24" t="s">
        <v>234</v>
      </c>
      <c r="I112" s="24" t="s">
        <v>234</v>
      </c>
      <c r="J112" s="24" t="s">
        <v>234</v>
      </c>
      <c r="K112" s="24" t="s">
        <v>234</v>
      </c>
    </row>
    <row r="113" spans="1:11" ht="24.75" x14ac:dyDescent="0.2">
      <c r="A113" s="18" t="s">
        <v>74</v>
      </c>
      <c r="B113" s="24" t="s">
        <v>234</v>
      </c>
      <c r="C113" s="24" t="s">
        <v>234</v>
      </c>
      <c r="D113" s="24" t="s">
        <v>234</v>
      </c>
      <c r="E113" s="24" t="s">
        <v>234</v>
      </c>
      <c r="F113" s="24" t="s">
        <v>234</v>
      </c>
      <c r="G113" s="61">
        <v>0</v>
      </c>
      <c r="H113" s="24" t="s">
        <v>234</v>
      </c>
      <c r="I113" s="24" t="s">
        <v>234</v>
      </c>
      <c r="J113" s="24" t="s">
        <v>234</v>
      </c>
      <c r="K113" s="24" t="s">
        <v>234</v>
      </c>
    </row>
    <row r="114" spans="1:11" ht="24.75" x14ac:dyDescent="0.2">
      <c r="A114" s="18" t="s">
        <v>83</v>
      </c>
      <c r="B114" s="60">
        <v>3589</v>
      </c>
      <c r="C114" s="61">
        <v>11000</v>
      </c>
      <c r="D114" s="24" t="s">
        <v>234</v>
      </c>
      <c r="E114" s="24" t="s">
        <v>234</v>
      </c>
      <c r="F114" s="61">
        <v>600</v>
      </c>
      <c r="G114" s="61">
        <v>2000</v>
      </c>
      <c r="H114" s="24" t="s">
        <v>234</v>
      </c>
      <c r="I114" s="24" t="s">
        <v>234</v>
      </c>
      <c r="J114" s="61">
        <f>B114+F114</f>
        <v>4189</v>
      </c>
      <c r="K114" s="61">
        <v>13000</v>
      </c>
    </row>
    <row r="115" spans="1:11" ht="24.75" x14ac:dyDescent="0.2">
      <c r="A115" s="18" t="s">
        <v>84</v>
      </c>
      <c r="B115" s="24" t="s">
        <v>234</v>
      </c>
      <c r="C115" s="24" t="s">
        <v>234</v>
      </c>
      <c r="D115" s="24" t="s">
        <v>234</v>
      </c>
      <c r="E115" s="24" t="s">
        <v>234</v>
      </c>
      <c r="F115" s="24" t="s">
        <v>234</v>
      </c>
      <c r="G115" s="61">
        <v>0</v>
      </c>
      <c r="H115" s="24" t="s">
        <v>234</v>
      </c>
      <c r="I115" s="24" t="s">
        <v>234</v>
      </c>
      <c r="J115" s="24" t="s">
        <v>234</v>
      </c>
      <c r="K115" s="61">
        <v>0</v>
      </c>
    </row>
    <row r="116" spans="1:11" ht="24.75" x14ac:dyDescent="0.2">
      <c r="A116" s="18" t="s">
        <v>85</v>
      </c>
      <c r="B116" s="24" t="s">
        <v>234</v>
      </c>
      <c r="C116" s="24" t="s">
        <v>234</v>
      </c>
      <c r="D116" s="24" t="s">
        <v>234</v>
      </c>
      <c r="E116" s="24" t="s">
        <v>234</v>
      </c>
      <c r="F116" s="24" t="s">
        <v>234</v>
      </c>
      <c r="G116" s="61">
        <v>0</v>
      </c>
      <c r="H116" s="24" t="s">
        <v>234</v>
      </c>
      <c r="I116" s="24" t="s">
        <v>234</v>
      </c>
      <c r="J116" s="24" t="s">
        <v>234</v>
      </c>
      <c r="K116" s="61">
        <v>0</v>
      </c>
    </row>
    <row r="117" spans="1:11" ht="24.75" x14ac:dyDescent="0.2">
      <c r="A117" s="18" t="s">
        <v>86</v>
      </c>
      <c r="B117" s="24" t="s">
        <v>234</v>
      </c>
      <c r="C117" s="24" t="s">
        <v>234</v>
      </c>
      <c r="D117" s="24" t="s">
        <v>234</v>
      </c>
      <c r="E117" s="24" t="s">
        <v>234</v>
      </c>
      <c r="F117" s="24" t="s">
        <v>234</v>
      </c>
      <c r="G117" s="61">
        <v>0</v>
      </c>
      <c r="H117" s="24" t="s">
        <v>234</v>
      </c>
      <c r="I117" s="24" t="s">
        <v>234</v>
      </c>
      <c r="J117" s="24" t="s">
        <v>234</v>
      </c>
      <c r="K117" s="61">
        <v>0</v>
      </c>
    </row>
    <row r="118" spans="1:11" ht="24.75" x14ac:dyDescent="0.2">
      <c r="A118" s="18" t="s">
        <v>87</v>
      </c>
      <c r="B118" s="24" t="s">
        <v>234</v>
      </c>
      <c r="C118" s="24" t="s">
        <v>234</v>
      </c>
      <c r="D118" s="24" t="s">
        <v>234</v>
      </c>
      <c r="E118" s="24" t="s">
        <v>234</v>
      </c>
      <c r="F118" s="24" t="s">
        <v>234</v>
      </c>
      <c r="G118" s="61">
        <v>0</v>
      </c>
      <c r="H118" s="24" t="s">
        <v>234</v>
      </c>
      <c r="I118" s="24" t="s">
        <v>234</v>
      </c>
      <c r="J118" s="24" t="s">
        <v>234</v>
      </c>
      <c r="K118" s="61">
        <v>0</v>
      </c>
    </row>
    <row r="119" spans="1:11" ht="24.75" x14ac:dyDescent="0.2">
      <c r="A119" s="18" t="s">
        <v>88</v>
      </c>
      <c r="B119" s="24" t="s">
        <v>234</v>
      </c>
      <c r="C119" s="24" t="s">
        <v>234</v>
      </c>
      <c r="D119" s="24" t="s">
        <v>234</v>
      </c>
      <c r="E119" s="24" t="s">
        <v>234</v>
      </c>
      <c r="F119" s="24" t="s">
        <v>234</v>
      </c>
      <c r="G119" s="61">
        <v>0</v>
      </c>
      <c r="H119" s="24" t="s">
        <v>234</v>
      </c>
      <c r="I119" s="24" t="s">
        <v>234</v>
      </c>
      <c r="J119" s="24" t="s">
        <v>234</v>
      </c>
      <c r="K119" s="61">
        <v>0</v>
      </c>
    </row>
    <row r="120" spans="1:11" ht="24.75" x14ac:dyDescent="0.2">
      <c r="A120" s="18" t="s">
        <v>89</v>
      </c>
      <c r="B120" s="24" t="s">
        <v>234</v>
      </c>
      <c r="C120" s="24" t="s">
        <v>234</v>
      </c>
      <c r="D120" s="24" t="s">
        <v>234</v>
      </c>
      <c r="E120" s="24" t="s">
        <v>234</v>
      </c>
      <c r="F120" s="24" t="s">
        <v>234</v>
      </c>
      <c r="G120" s="61">
        <v>0</v>
      </c>
      <c r="H120" s="24" t="s">
        <v>234</v>
      </c>
      <c r="I120" s="24" t="s">
        <v>234</v>
      </c>
      <c r="J120" s="24" t="s">
        <v>234</v>
      </c>
      <c r="K120" s="61">
        <v>0</v>
      </c>
    </row>
    <row r="121" spans="1:11" ht="16.5" x14ac:dyDescent="0.25">
      <c r="A121" s="64" t="s">
        <v>90</v>
      </c>
      <c r="B121" s="24" t="s">
        <v>234</v>
      </c>
      <c r="C121" s="24" t="s">
        <v>234</v>
      </c>
      <c r="D121" s="24" t="s">
        <v>234</v>
      </c>
      <c r="E121" s="24" t="s">
        <v>234</v>
      </c>
      <c r="F121" s="24" t="s">
        <v>234</v>
      </c>
      <c r="G121" s="61">
        <v>0</v>
      </c>
      <c r="H121" s="24" t="s">
        <v>234</v>
      </c>
      <c r="I121" s="24" t="s">
        <v>234</v>
      </c>
      <c r="J121" s="24" t="s">
        <v>234</v>
      </c>
      <c r="K121" s="61">
        <v>0</v>
      </c>
    </row>
    <row r="122" spans="1:11" ht="24.75" x14ac:dyDescent="0.2">
      <c r="A122" s="65" t="s">
        <v>46</v>
      </c>
      <c r="B122" s="66">
        <v>3629</v>
      </c>
      <c r="C122" s="67">
        <f t="shared" ref="C122" si="2">SUM(C109:C121)</f>
        <v>11600</v>
      </c>
      <c r="D122" s="24" t="s">
        <v>234</v>
      </c>
      <c r="E122" s="24" t="s">
        <v>234</v>
      </c>
      <c r="F122" s="67">
        <f>SUM(F109:F121)</f>
        <v>4307</v>
      </c>
      <c r="G122" s="67">
        <f>SUM(G109:G121)</f>
        <v>13080</v>
      </c>
      <c r="H122" s="24" t="s">
        <v>234</v>
      </c>
      <c r="I122" s="24" t="s">
        <v>234</v>
      </c>
      <c r="J122" s="61">
        <f>SUM(J109:J121)</f>
        <v>8016</v>
      </c>
      <c r="K122" s="61">
        <f>SUM(K109:K121)</f>
        <v>24680</v>
      </c>
    </row>
    <row r="123" spans="1:11" x14ac:dyDescent="0.2">
      <c r="A123" t="s">
        <v>237</v>
      </c>
    </row>
    <row r="125" spans="1:11" x14ac:dyDescent="0.2">
      <c r="A125" t="s">
        <v>260</v>
      </c>
      <c r="K125" t="s">
        <v>250</v>
      </c>
    </row>
    <row r="126" spans="1:11" ht="15.75" x14ac:dyDescent="0.25">
      <c r="A126" s="21" t="s">
        <v>75</v>
      </c>
      <c r="B126" s="21"/>
      <c r="C126" s="131" t="s">
        <v>103</v>
      </c>
      <c r="D126" s="131"/>
      <c r="I126" s="107" t="s">
        <v>233</v>
      </c>
      <c r="K126" t="s">
        <v>77</v>
      </c>
    </row>
    <row r="127" spans="1:11" x14ac:dyDescent="0.2">
      <c r="A127" s="132" t="s">
        <v>66</v>
      </c>
      <c r="B127" s="134" t="s">
        <v>50</v>
      </c>
      <c r="C127" s="135"/>
      <c r="D127" s="134" t="s">
        <v>67</v>
      </c>
      <c r="E127" s="135"/>
      <c r="F127" s="134" t="s">
        <v>68</v>
      </c>
      <c r="G127" s="135"/>
      <c r="H127" s="134" t="s">
        <v>69</v>
      </c>
      <c r="I127" s="135"/>
      <c r="J127" s="134" t="s">
        <v>70</v>
      </c>
      <c r="K127" s="135"/>
    </row>
    <row r="128" spans="1:11" ht="15" thickBot="1" x14ac:dyDescent="0.25">
      <c r="A128" s="133"/>
      <c r="B128" s="55" t="s">
        <v>71</v>
      </c>
      <c r="C128" s="55" t="s">
        <v>72</v>
      </c>
      <c r="D128" s="55" t="s">
        <v>73</v>
      </c>
      <c r="E128" s="55" t="s">
        <v>72</v>
      </c>
      <c r="F128" s="55" t="s">
        <v>71</v>
      </c>
      <c r="G128" s="55" t="s">
        <v>72</v>
      </c>
      <c r="H128" s="55" t="s">
        <v>71</v>
      </c>
      <c r="I128" s="55" t="s">
        <v>72</v>
      </c>
      <c r="J128" s="55" t="s">
        <v>71</v>
      </c>
      <c r="K128" s="55" t="s">
        <v>72</v>
      </c>
    </row>
    <row r="129" spans="1:11" ht="25.5" thickBot="1" x14ac:dyDescent="0.25">
      <c r="A129" s="68" t="s">
        <v>83</v>
      </c>
      <c r="B129" s="70" t="s">
        <v>189</v>
      </c>
      <c r="C129" s="71" t="s">
        <v>226</v>
      </c>
      <c r="D129" s="71" t="s">
        <v>190</v>
      </c>
      <c r="E129" s="72">
        <v>14730</v>
      </c>
      <c r="F129" s="71" t="s">
        <v>191</v>
      </c>
      <c r="G129" s="72">
        <v>3566</v>
      </c>
      <c r="H129" s="24" t="s">
        <v>234</v>
      </c>
      <c r="I129" s="24" t="s">
        <v>234</v>
      </c>
      <c r="J129" s="73" t="s">
        <v>192</v>
      </c>
      <c r="K129" s="73" t="s">
        <v>227</v>
      </c>
    </row>
    <row r="130" spans="1:11" ht="24.75" x14ac:dyDescent="0.2">
      <c r="A130" s="69" t="s">
        <v>46</v>
      </c>
      <c r="B130" s="74" t="str">
        <f>B129</f>
        <v>14513 </v>
      </c>
      <c r="C130" s="74" t="str">
        <f t="shared" ref="C130:K130" si="3">C129</f>
        <v>61631 </v>
      </c>
      <c r="D130" s="74" t="str">
        <f t="shared" si="3"/>
        <v> 950.3</v>
      </c>
      <c r="E130" s="74">
        <f t="shared" si="3"/>
        <v>14730</v>
      </c>
      <c r="F130" s="74" t="str">
        <f t="shared" si="3"/>
        <v> 2841.1</v>
      </c>
      <c r="G130" s="74">
        <f t="shared" si="3"/>
        <v>3566</v>
      </c>
      <c r="H130" s="24" t="s">
        <v>234</v>
      </c>
      <c r="I130" s="24" t="s">
        <v>234</v>
      </c>
      <c r="J130" s="74" t="str">
        <f t="shared" si="3"/>
        <v>16403.8 </v>
      </c>
      <c r="K130" s="74" t="str">
        <f t="shared" si="3"/>
        <v>50467 </v>
      </c>
    </row>
    <row r="131" spans="1:11" x14ac:dyDescent="0.2">
      <c r="A131" t="s">
        <v>237</v>
      </c>
    </row>
    <row r="136" spans="1:11" x14ac:dyDescent="0.2">
      <c r="A136" t="s">
        <v>248</v>
      </c>
      <c r="K136" t="s">
        <v>256</v>
      </c>
    </row>
    <row r="137" spans="1:11" ht="15.75" x14ac:dyDescent="0.25">
      <c r="A137" s="21" t="s">
        <v>75</v>
      </c>
      <c r="B137" s="21"/>
      <c r="C137" s="131" t="s">
        <v>103</v>
      </c>
      <c r="D137" s="131"/>
      <c r="I137" s="107" t="s">
        <v>233</v>
      </c>
      <c r="K137" t="s">
        <v>77</v>
      </c>
    </row>
    <row r="138" spans="1:11" x14ac:dyDescent="0.2">
      <c r="A138" s="132" t="s">
        <v>66</v>
      </c>
      <c r="B138" s="134" t="s">
        <v>50</v>
      </c>
      <c r="C138" s="135"/>
      <c r="D138" s="134" t="s">
        <v>67</v>
      </c>
      <c r="E138" s="135"/>
      <c r="F138" s="134" t="s">
        <v>68</v>
      </c>
      <c r="G138" s="135"/>
      <c r="H138" s="134" t="s">
        <v>69</v>
      </c>
      <c r="I138" s="135"/>
      <c r="J138" s="134" t="s">
        <v>70</v>
      </c>
      <c r="K138" s="135"/>
    </row>
    <row r="139" spans="1:11" x14ac:dyDescent="0.2">
      <c r="A139" s="133"/>
      <c r="B139" s="55" t="s">
        <v>71</v>
      </c>
      <c r="C139" s="55" t="s">
        <v>72</v>
      </c>
      <c r="D139" s="55" t="s">
        <v>73</v>
      </c>
      <c r="E139" s="55" t="s">
        <v>72</v>
      </c>
      <c r="F139" s="55" t="s">
        <v>71</v>
      </c>
      <c r="G139" s="55" t="s">
        <v>72</v>
      </c>
      <c r="H139" s="55" t="s">
        <v>71</v>
      </c>
      <c r="I139" s="55" t="s">
        <v>72</v>
      </c>
      <c r="J139" s="55" t="s">
        <v>71</v>
      </c>
      <c r="K139" s="55" t="s">
        <v>72</v>
      </c>
    </row>
    <row r="140" spans="1:11" ht="16.5" x14ac:dyDescent="0.2">
      <c r="A140" s="78" t="s">
        <v>194</v>
      </c>
      <c r="B140" s="24" t="s">
        <v>234</v>
      </c>
      <c r="C140" s="24" t="s">
        <v>234</v>
      </c>
      <c r="D140" s="75">
        <v>3</v>
      </c>
      <c r="E140" s="75">
        <v>14</v>
      </c>
      <c r="F140" s="75">
        <v>7</v>
      </c>
      <c r="G140" s="75">
        <v>186</v>
      </c>
      <c r="H140" s="24" t="s">
        <v>234</v>
      </c>
      <c r="I140" s="24" t="s">
        <v>234</v>
      </c>
      <c r="J140" s="24" t="s">
        <v>234</v>
      </c>
      <c r="K140" s="24" t="s">
        <v>234</v>
      </c>
    </row>
    <row r="141" spans="1:11" ht="16.5" x14ac:dyDescent="0.2">
      <c r="A141" s="78" t="s">
        <v>228</v>
      </c>
      <c r="B141" s="24" t="s">
        <v>234</v>
      </c>
      <c r="C141" s="24" t="s">
        <v>234</v>
      </c>
      <c r="D141" s="75">
        <v>48</v>
      </c>
      <c r="E141" s="75">
        <v>280</v>
      </c>
      <c r="F141" s="75">
        <v>12155</v>
      </c>
      <c r="G141" s="75">
        <v>53737</v>
      </c>
      <c r="H141" s="24" t="s">
        <v>234</v>
      </c>
      <c r="I141" s="24" t="s">
        <v>234</v>
      </c>
      <c r="J141" s="24" t="s">
        <v>234</v>
      </c>
      <c r="K141" s="24" t="s">
        <v>234</v>
      </c>
    </row>
    <row r="142" spans="1:11" ht="16.5" x14ac:dyDescent="0.2">
      <c r="A142" s="78" t="s">
        <v>229</v>
      </c>
      <c r="B142" s="24" t="s">
        <v>234</v>
      </c>
      <c r="C142" s="24" t="s">
        <v>234</v>
      </c>
      <c r="D142" s="75">
        <v>6</v>
      </c>
      <c r="E142" s="75">
        <v>86</v>
      </c>
      <c r="F142" s="75">
        <v>3299</v>
      </c>
      <c r="G142" s="75">
        <v>5314</v>
      </c>
      <c r="H142" s="24" t="s">
        <v>234</v>
      </c>
      <c r="I142" s="24" t="s">
        <v>234</v>
      </c>
      <c r="J142" s="24" t="s">
        <v>234</v>
      </c>
      <c r="K142" s="24" t="s">
        <v>234</v>
      </c>
    </row>
    <row r="143" spans="1:11" ht="31.5" x14ac:dyDescent="0.2">
      <c r="A143" s="78" t="s">
        <v>230</v>
      </c>
      <c r="B143" s="24" t="s">
        <v>234</v>
      </c>
      <c r="C143" s="24" t="s">
        <v>234</v>
      </c>
      <c r="D143" s="75">
        <v>5</v>
      </c>
      <c r="E143" s="75">
        <v>82</v>
      </c>
      <c r="F143" s="75">
        <v>4282</v>
      </c>
      <c r="G143" s="75">
        <v>14155</v>
      </c>
      <c r="H143" s="24" t="s">
        <v>234</v>
      </c>
      <c r="I143" s="24" t="s">
        <v>234</v>
      </c>
      <c r="J143" s="24" t="s">
        <v>234</v>
      </c>
      <c r="K143" s="24" t="s">
        <v>234</v>
      </c>
    </row>
    <row r="144" spans="1:11" ht="31.5" x14ac:dyDescent="0.2">
      <c r="A144" s="78" t="s">
        <v>231</v>
      </c>
      <c r="B144" s="24" t="s">
        <v>234</v>
      </c>
      <c r="C144" s="24" t="s">
        <v>234</v>
      </c>
      <c r="D144" s="75">
        <v>3</v>
      </c>
      <c r="E144" s="75">
        <v>125</v>
      </c>
      <c r="F144" s="75">
        <v>16</v>
      </c>
      <c r="G144" s="75">
        <v>160</v>
      </c>
      <c r="H144" s="24" t="s">
        <v>234</v>
      </c>
      <c r="I144" s="24" t="s">
        <v>234</v>
      </c>
      <c r="J144" s="24" t="s">
        <v>234</v>
      </c>
      <c r="K144" s="24" t="s">
        <v>234</v>
      </c>
    </row>
    <row r="145" spans="1:11" ht="16.5" x14ac:dyDescent="0.2">
      <c r="A145" s="78" t="s">
        <v>74</v>
      </c>
      <c r="B145" s="24" t="s">
        <v>234</v>
      </c>
      <c r="C145" s="24" t="s">
        <v>234</v>
      </c>
      <c r="D145" s="75">
        <v>6</v>
      </c>
      <c r="E145" s="75">
        <v>72</v>
      </c>
      <c r="F145" s="75">
        <v>1877</v>
      </c>
      <c r="G145" s="75">
        <v>16150</v>
      </c>
      <c r="H145" s="24" t="s">
        <v>234</v>
      </c>
      <c r="I145" s="24" t="s">
        <v>234</v>
      </c>
      <c r="J145" s="24" t="s">
        <v>234</v>
      </c>
      <c r="K145" s="24" t="s">
        <v>234</v>
      </c>
    </row>
    <row r="146" spans="1:11" ht="16.5" x14ac:dyDescent="0.2">
      <c r="A146" s="78" t="s">
        <v>87</v>
      </c>
      <c r="B146" s="24" t="s">
        <v>234</v>
      </c>
      <c r="C146" s="24" t="s">
        <v>234</v>
      </c>
      <c r="D146" s="75">
        <v>1</v>
      </c>
      <c r="E146" s="75">
        <v>11</v>
      </c>
      <c r="F146" s="75">
        <v>778</v>
      </c>
      <c r="G146" s="75">
        <v>3729</v>
      </c>
      <c r="H146" s="24" t="s">
        <v>234</v>
      </c>
      <c r="I146" s="24" t="s">
        <v>234</v>
      </c>
      <c r="J146" s="24" t="s">
        <v>234</v>
      </c>
      <c r="K146" s="24" t="s">
        <v>234</v>
      </c>
    </row>
    <row r="147" spans="1:11" ht="16.5" x14ac:dyDescent="0.2">
      <c r="A147" s="78" t="s">
        <v>232</v>
      </c>
      <c r="B147" s="24" t="s">
        <v>234</v>
      </c>
      <c r="C147" s="24" t="s">
        <v>234</v>
      </c>
      <c r="D147" s="75">
        <v>0</v>
      </c>
      <c r="E147" s="75">
        <v>0</v>
      </c>
      <c r="F147" s="75">
        <v>3</v>
      </c>
      <c r="G147" s="75">
        <v>180</v>
      </c>
      <c r="H147" s="24" t="s">
        <v>234</v>
      </c>
      <c r="I147" s="24" t="s">
        <v>234</v>
      </c>
      <c r="J147" s="24" t="s">
        <v>234</v>
      </c>
      <c r="K147" s="24" t="s">
        <v>234</v>
      </c>
    </row>
    <row r="148" spans="1:11" ht="16.5" x14ac:dyDescent="0.2">
      <c r="A148" s="76" t="s">
        <v>193</v>
      </c>
      <c r="B148" s="24" t="s">
        <v>234</v>
      </c>
      <c r="C148" s="24" t="s">
        <v>234</v>
      </c>
      <c r="D148" s="76">
        <v>72</v>
      </c>
      <c r="E148" s="76">
        <v>672</v>
      </c>
      <c r="F148" s="77">
        <v>22420</v>
      </c>
      <c r="G148" s="77">
        <v>93610</v>
      </c>
      <c r="H148" s="24" t="s">
        <v>234</v>
      </c>
      <c r="I148" s="24" t="s">
        <v>234</v>
      </c>
      <c r="J148" s="24" t="s">
        <v>234</v>
      </c>
      <c r="K148" s="24" t="s">
        <v>234</v>
      </c>
    </row>
    <row r="149" spans="1:11" x14ac:dyDescent="0.2">
      <c r="A149" t="s">
        <v>237</v>
      </c>
    </row>
    <row r="154" spans="1:11" x14ac:dyDescent="0.2">
      <c r="A154" t="s">
        <v>249</v>
      </c>
      <c r="K154" t="s">
        <v>257</v>
      </c>
    </row>
    <row r="155" spans="1:11" ht="15.75" x14ac:dyDescent="0.25">
      <c r="A155" s="21" t="s">
        <v>75</v>
      </c>
      <c r="B155" s="21"/>
      <c r="C155" s="131" t="s">
        <v>103</v>
      </c>
      <c r="D155" s="131"/>
      <c r="I155" s="107" t="s">
        <v>233</v>
      </c>
      <c r="K155" t="s">
        <v>77</v>
      </c>
    </row>
    <row r="156" spans="1:11" x14ac:dyDescent="0.2">
      <c r="A156" s="132" t="s">
        <v>66</v>
      </c>
      <c r="B156" s="134" t="s">
        <v>50</v>
      </c>
      <c r="C156" s="135"/>
      <c r="D156" s="134" t="s">
        <v>67</v>
      </c>
      <c r="E156" s="135"/>
      <c r="F156" s="134" t="s">
        <v>68</v>
      </c>
      <c r="G156" s="135"/>
      <c r="H156" s="134" t="s">
        <v>69</v>
      </c>
      <c r="I156" s="135"/>
      <c r="J156" s="134" t="s">
        <v>70</v>
      </c>
      <c r="K156" s="135"/>
    </row>
    <row r="157" spans="1:11" x14ac:dyDescent="0.2">
      <c r="A157" s="133"/>
      <c r="B157" s="55" t="s">
        <v>71</v>
      </c>
      <c r="C157" s="55" t="s">
        <v>72</v>
      </c>
      <c r="D157" s="55" t="s">
        <v>73</v>
      </c>
      <c r="E157" s="55" t="s">
        <v>72</v>
      </c>
      <c r="F157" s="55" t="s">
        <v>71</v>
      </c>
      <c r="G157" s="55" t="s">
        <v>72</v>
      </c>
      <c r="H157" s="55" t="s">
        <v>71</v>
      </c>
      <c r="I157" s="55" t="s">
        <v>72</v>
      </c>
      <c r="J157" s="55" t="s">
        <v>71</v>
      </c>
      <c r="K157" s="55" t="s">
        <v>72</v>
      </c>
    </row>
    <row r="158" spans="1:11" ht="20.25" x14ac:dyDescent="0.2">
      <c r="A158" s="79" t="s">
        <v>195</v>
      </c>
      <c r="B158" s="24" t="s">
        <v>234</v>
      </c>
      <c r="C158" s="24" t="s">
        <v>234</v>
      </c>
      <c r="D158" s="24" t="s">
        <v>234</v>
      </c>
      <c r="E158" s="24" t="s">
        <v>234</v>
      </c>
      <c r="F158" s="85">
        <v>341</v>
      </c>
      <c r="G158" s="88">
        <v>916.42390758412853</v>
      </c>
      <c r="H158" s="24" t="s">
        <v>234</v>
      </c>
      <c r="I158" s="24" t="s">
        <v>234</v>
      </c>
      <c r="J158" s="24" t="s">
        <v>234</v>
      </c>
      <c r="K158" s="24" t="s">
        <v>234</v>
      </c>
    </row>
    <row r="159" spans="1:11" ht="20.25" x14ac:dyDescent="0.2">
      <c r="A159" s="79" t="s">
        <v>196</v>
      </c>
      <c r="B159" s="24" t="s">
        <v>234</v>
      </c>
      <c r="C159" s="24" t="s">
        <v>234</v>
      </c>
      <c r="D159" s="24" t="s">
        <v>234</v>
      </c>
      <c r="E159" s="24" t="s">
        <v>234</v>
      </c>
      <c r="F159" s="85">
        <v>122965</v>
      </c>
      <c r="G159" s="88">
        <v>194372.07433450528</v>
      </c>
      <c r="H159" s="24" t="s">
        <v>234</v>
      </c>
      <c r="I159" s="24" t="s">
        <v>234</v>
      </c>
      <c r="J159" s="24" t="s">
        <v>234</v>
      </c>
      <c r="K159" s="24" t="s">
        <v>234</v>
      </c>
    </row>
    <row r="160" spans="1:11" ht="20.25" x14ac:dyDescent="0.2">
      <c r="A160" s="80" t="s">
        <v>197</v>
      </c>
      <c r="B160" s="24" t="s">
        <v>234</v>
      </c>
      <c r="C160" s="24" t="s">
        <v>234</v>
      </c>
      <c r="D160" s="24" t="s">
        <v>234</v>
      </c>
      <c r="E160" s="24" t="s">
        <v>234</v>
      </c>
      <c r="F160" s="85">
        <v>1390</v>
      </c>
      <c r="G160" s="88">
        <v>2338.9251632345554</v>
      </c>
      <c r="H160" s="24" t="s">
        <v>234</v>
      </c>
      <c r="I160" s="24" t="s">
        <v>234</v>
      </c>
      <c r="J160" s="24" t="s">
        <v>234</v>
      </c>
      <c r="K160" s="24" t="s">
        <v>234</v>
      </c>
    </row>
    <row r="161" spans="1:11" ht="20.25" x14ac:dyDescent="0.2">
      <c r="A161" s="80" t="s">
        <v>198</v>
      </c>
      <c r="B161" s="24" t="s">
        <v>234</v>
      </c>
      <c r="C161" s="24" t="s">
        <v>234</v>
      </c>
      <c r="D161" s="24" t="s">
        <v>234</v>
      </c>
      <c r="E161" s="24" t="s">
        <v>234</v>
      </c>
      <c r="F161" s="85">
        <v>5891</v>
      </c>
      <c r="G161" s="88">
        <v>9824.8116524359612</v>
      </c>
      <c r="H161" s="24" t="s">
        <v>234</v>
      </c>
      <c r="I161" s="24" t="s">
        <v>234</v>
      </c>
      <c r="J161" s="24" t="s">
        <v>234</v>
      </c>
      <c r="K161" s="24" t="s">
        <v>234</v>
      </c>
    </row>
    <row r="162" spans="1:11" ht="20.25" x14ac:dyDescent="0.2">
      <c r="A162" s="80" t="s">
        <v>199</v>
      </c>
      <c r="B162" s="24" t="s">
        <v>234</v>
      </c>
      <c r="C162" s="24" t="s">
        <v>234</v>
      </c>
      <c r="D162" s="24" t="s">
        <v>234</v>
      </c>
      <c r="E162" s="24" t="s">
        <v>234</v>
      </c>
      <c r="F162" s="85">
        <v>22</v>
      </c>
      <c r="G162" s="88">
        <v>154.49522852837771</v>
      </c>
      <c r="H162" s="24" t="s">
        <v>234</v>
      </c>
      <c r="I162" s="24" t="s">
        <v>234</v>
      </c>
      <c r="J162" s="24" t="s">
        <v>234</v>
      </c>
      <c r="K162" s="24" t="s">
        <v>234</v>
      </c>
    </row>
    <row r="163" spans="1:11" ht="20.25" x14ac:dyDescent="0.2">
      <c r="A163" s="81" t="s">
        <v>200</v>
      </c>
      <c r="B163" s="24" t="s">
        <v>234</v>
      </c>
      <c r="C163" s="24" t="s">
        <v>234</v>
      </c>
      <c r="D163" s="24" t="s">
        <v>234</v>
      </c>
      <c r="E163" s="24" t="s">
        <v>234</v>
      </c>
      <c r="F163" s="85">
        <v>442</v>
      </c>
      <c r="G163" s="88">
        <v>602.10949271722757</v>
      </c>
      <c r="H163" s="24" t="s">
        <v>234</v>
      </c>
      <c r="I163" s="24" t="s">
        <v>234</v>
      </c>
      <c r="J163" s="24" t="s">
        <v>234</v>
      </c>
      <c r="K163" s="24" t="s">
        <v>234</v>
      </c>
    </row>
    <row r="164" spans="1:11" ht="20.25" x14ac:dyDescent="0.2">
      <c r="A164" s="80" t="s">
        <v>201</v>
      </c>
      <c r="B164" s="24" t="s">
        <v>234</v>
      </c>
      <c r="C164" s="24" t="s">
        <v>234</v>
      </c>
      <c r="D164" s="88">
        <v>18</v>
      </c>
      <c r="E164" s="88">
        <v>38.874937217478653</v>
      </c>
      <c r="F164" s="85">
        <v>199</v>
      </c>
      <c r="G164" s="88">
        <v>575.38925163234558</v>
      </c>
      <c r="H164" s="24" t="s">
        <v>234</v>
      </c>
      <c r="I164" s="24" t="s">
        <v>234</v>
      </c>
      <c r="J164" s="24" t="s">
        <v>234</v>
      </c>
      <c r="K164" s="24" t="s">
        <v>234</v>
      </c>
    </row>
    <row r="165" spans="1:11" ht="20.25" x14ac:dyDescent="0.2">
      <c r="A165" s="80" t="s">
        <v>202</v>
      </c>
      <c r="B165" s="24" t="s">
        <v>234</v>
      </c>
      <c r="C165" s="24" t="s">
        <v>234</v>
      </c>
      <c r="D165" s="24" t="s">
        <v>234</v>
      </c>
      <c r="E165" s="24" t="s">
        <v>234</v>
      </c>
      <c r="F165" s="85">
        <v>28</v>
      </c>
      <c r="G165" s="88">
        <v>363.73681567051733</v>
      </c>
      <c r="H165" s="24" t="s">
        <v>234</v>
      </c>
      <c r="I165" s="24" t="s">
        <v>234</v>
      </c>
      <c r="J165" s="24" t="s">
        <v>234</v>
      </c>
      <c r="K165" s="24" t="s">
        <v>234</v>
      </c>
    </row>
    <row r="166" spans="1:11" ht="20.25" x14ac:dyDescent="0.2">
      <c r="A166" s="81" t="s">
        <v>203</v>
      </c>
      <c r="B166" s="24" t="s">
        <v>234</v>
      </c>
      <c r="C166" s="24" t="s">
        <v>234</v>
      </c>
      <c r="D166" s="24" t="s">
        <v>234</v>
      </c>
      <c r="E166" s="24" t="s">
        <v>234</v>
      </c>
      <c r="F166" s="85">
        <v>2</v>
      </c>
      <c r="G166" s="88">
        <v>6.0271220492214965</v>
      </c>
      <c r="H166" s="24" t="s">
        <v>234</v>
      </c>
      <c r="I166" s="24" t="s">
        <v>234</v>
      </c>
      <c r="J166" s="24" t="s">
        <v>234</v>
      </c>
      <c r="K166" s="24" t="s">
        <v>234</v>
      </c>
    </row>
    <row r="167" spans="1:11" ht="20.25" x14ac:dyDescent="0.2">
      <c r="A167" s="80" t="s">
        <v>204</v>
      </c>
      <c r="B167" s="24" t="s">
        <v>234</v>
      </c>
      <c r="C167" s="24" t="s">
        <v>234</v>
      </c>
      <c r="D167" s="24" t="s">
        <v>234</v>
      </c>
      <c r="E167" s="24" t="s">
        <v>234</v>
      </c>
      <c r="F167" s="85">
        <v>1</v>
      </c>
      <c r="G167" s="88">
        <v>0.70316423907584125</v>
      </c>
      <c r="H167" s="24" t="s">
        <v>234</v>
      </c>
      <c r="I167" s="24" t="s">
        <v>234</v>
      </c>
      <c r="J167" s="24" t="s">
        <v>234</v>
      </c>
      <c r="K167" s="24" t="s">
        <v>234</v>
      </c>
    </row>
    <row r="168" spans="1:11" ht="16.5" x14ac:dyDescent="0.2">
      <c r="A168" s="82" t="s">
        <v>205</v>
      </c>
      <c r="B168" s="86"/>
      <c r="C168" s="86"/>
      <c r="D168" s="88">
        <v>1119</v>
      </c>
      <c r="E168" s="88">
        <v>900.45203415369156</v>
      </c>
      <c r="F168" s="85">
        <v>13</v>
      </c>
      <c r="G168" s="88">
        <v>30.537418382722251</v>
      </c>
      <c r="H168" s="24" t="s">
        <v>234</v>
      </c>
      <c r="I168" s="24" t="s">
        <v>234</v>
      </c>
      <c r="J168" s="24" t="s">
        <v>234</v>
      </c>
      <c r="K168" s="24" t="s">
        <v>234</v>
      </c>
    </row>
    <row r="169" spans="1:11" ht="16.5" x14ac:dyDescent="0.2">
      <c r="A169" s="82" t="s">
        <v>206</v>
      </c>
      <c r="B169" s="24" t="s">
        <v>234</v>
      </c>
      <c r="C169" s="24" t="s">
        <v>234</v>
      </c>
      <c r="D169" s="24" t="s">
        <v>234</v>
      </c>
      <c r="E169" s="24" t="s">
        <v>234</v>
      </c>
      <c r="F169" s="85">
        <v>15</v>
      </c>
      <c r="G169" s="88">
        <v>111.09994977398293</v>
      </c>
      <c r="H169" s="24" t="s">
        <v>234</v>
      </c>
      <c r="I169" s="24" t="s">
        <v>234</v>
      </c>
      <c r="J169" s="24" t="s">
        <v>234</v>
      </c>
      <c r="K169" s="24" t="s">
        <v>234</v>
      </c>
    </row>
    <row r="170" spans="1:11" ht="16.5" x14ac:dyDescent="0.2">
      <c r="A170" s="83" t="s">
        <v>207</v>
      </c>
      <c r="B170" s="24" t="s">
        <v>234</v>
      </c>
      <c r="C170" s="24" t="s">
        <v>234</v>
      </c>
      <c r="D170" s="88">
        <v>4</v>
      </c>
      <c r="E170" s="88">
        <v>7.7348066298342539</v>
      </c>
      <c r="F170" s="87">
        <v>345</v>
      </c>
      <c r="G170" s="88">
        <v>754.79658463083877</v>
      </c>
      <c r="H170" s="24" t="s">
        <v>234</v>
      </c>
      <c r="I170" s="24" t="s">
        <v>234</v>
      </c>
      <c r="J170" s="24" t="s">
        <v>234</v>
      </c>
      <c r="K170" s="24" t="s">
        <v>234</v>
      </c>
    </row>
    <row r="171" spans="1:11" ht="16.5" x14ac:dyDescent="0.2">
      <c r="A171" s="82" t="s">
        <v>208</v>
      </c>
      <c r="B171" s="24" t="s">
        <v>234</v>
      </c>
      <c r="C171" s="24" t="s">
        <v>234</v>
      </c>
      <c r="D171" s="24" t="s">
        <v>234</v>
      </c>
      <c r="E171" s="24" t="s">
        <v>234</v>
      </c>
      <c r="F171" s="87">
        <v>4</v>
      </c>
      <c r="G171" s="89">
        <v>5.1230537418382722</v>
      </c>
      <c r="H171" s="24" t="s">
        <v>234</v>
      </c>
      <c r="I171" s="24" t="s">
        <v>234</v>
      </c>
      <c r="J171" s="24" t="s">
        <v>234</v>
      </c>
      <c r="K171" s="24" t="s">
        <v>234</v>
      </c>
    </row>
    <row r="172" spans="1:11" ht="20.25" x14ac:dyDescent="0.2">
      <c r="A172" s="84" t="s">
        <v>209</v>
      </c>
      <c r="B172" s="24" t="s">
        <v>234</v>
      </c>
      <c r="C172" s="24" t="s">
        <v>234</v>
      </c>
      <c r="D172" s="24" t="s">
        <v>234</v>
      </c>
      <c r="E172" s="24" t="s">
        <v>234</v>
      </c>
      <c r="F172" s="87">
        <v>4</v>
      </c>
      <c r="G172" s="89">
        <v>24.610748367654445</v>
      </c>
      <c r="H172" s="24" t="s">
        <v>234</v>
      </c>
      <c r="I172" s="24" t="s">
        <v>234</v>
      </c>
      <c r="J172" s="24" t="s">
        <v>234</v>
      </c>
      <c r="K172" s="24" t="s">
        <v>234</v>
      </c>
    </row>
    <row r="173" spans="1:11" ht="20.25" x14ac:dyDescent="0.2">
      <c r="A173" s="84" t="s">
        <v>210</v>
      </c>
      <c r="B173" s="24" t="s">
        <v>234</v>
      </c>
      <c r="C173" s="24" t="s">
        <v>234</v>
      </c>
      <c r="D173" s="24" t="s">
        <v>234</v>
      </c>
      <c r="E173" s="24" t="s">
        <v>234</v>
      </c>
      <c r="F173" s="87">
        <v>246</v>
      </c>
      <c r="G173" s="89">
        <v>852.73731793068805</v>
      </c>
      <c r="H173" s="24" t="s">
        <v>234</v>
      </c>
      <c r="I173" s="24" t="s">
        <v>234</v>
      </c>
      <c r="J173" s="24" t="s">
        <v>234</v>
      </c>
      <c r="K173" s="24" t="s">
        <v>234</v>
      </c>
    </row>
    <row r="174" spans="1:11" ht="20.25" x14ac:dyDescent="0.2">
      <c r="A174" s="84" t="s">
        <v>211</v>
      </c>
      <c r="B174" s="24" t="s">
        <v>234</v>
      </c>
      <c r="C174" s="24" t="s">
        <v>234</v>
      </c>
      <c r="D174" s="24" t="s">
        <v>234</v>
      </c>
      <c r="E174" s="24" t="s">
        <v>234</v>
      </c>
      <c r="F174" s="87">
        <v>1</v>
      </c>
      <c r="G174" s="89">
        <v>6.7302862882973375</v>
      </c>
      <c r="H174" s="24" t="s">
        <v>234</v>
      </c>
      <c r="I174" s="24" t="s">
        <v>234</v>
      </c>
      <c r="J174" s="24" t="s">
        <v>234</v>
      </c>
      <c r="K174" s="24" t="s">
        <v>234</v>
      </c>
    </row>
    <row r="175" spans="1:11" ht="20.25" x14ac:dyDescent="0.2">
      <c r="A175" s="84" t="s">
        <v>212</v>
      </c>
      <c r="B175" s="24" t="s">
        <v>234</v>
      </c>
      <c r="C175" s="24" t="s">
        <v>234</v>
      </c>
      <c r="D175" s="88">
        <v>26</v>
      </c>
      <c r="E175" s="88">
        <v>3.917629331993973</v>
      </c>
      <c r="F175" s="87">
        <v>0</v>
      </c>
      <c r="G175" s="89">
        <v>0</v>
      </c>
      <c r="H175" s="24" t="s">
        <v>234</v>
      </c>
      <c r="I175" s="24" t="s">
        <v>234</v>
      </c>
      <c r="J175" s="24" t="s">
        <v>234</v>
      </c>
      <c r="K175" s="24" t="s">
        <v>234</v>
      </c>
    </row>
    <row r="176" spans="1:11" ht="20.25" x14ac:dyDescent="0.2">
      <c r="A176" s="84" t="s">
        <v>213</v>
      </c>
      <c r="B176" s="24" t="s">
        <v>234</v>
      </c>
      <c r="C176" s="24" t="s">
        <v>234</v>
      </c>
      <c r="D176" s="88">
        <v>24</v>
      </c>
      <c r="E176" s="88">
        <v>19.588146659969865</v>
      </c>
      <c r="F176" s="87">
        <v>0</v>
      </c>
      <c r="G176" s="89">
        <v>0</v>
      </c>
      <c r="H176" s="24" t="s">
        <v>234</v>
      </c>
      <c r="I176" s="24" t="s">
        <v>234</v>
      </c>
      <c r="J176" s="24" t="s">
        <v>234</v>
      </c>
      <c r="K176" s="24" t="s">
        <v>234</v>
      </c>
    </row>
    <row r="177" spans="1:11" ht="20.25" x14ac:dyDescent="0.2">
      <c r="A177" s="84" t="s">
        <v>214</v>
      </c>
      <c r="B177" s="24" t="s">
        <v>234</v>
      </c>
      <c r="C177" s="24" t="s">
        <v>234</v>
      </c>
      <c r="D177" s="88">
        <v>141</v>
      </c>
      <c r="E177" s="88">
        <v>56.554495228528374</v>
      </c>
      <c r="F177" s="87">
        <v>0</v>
      </c>
      <c r="G177" s="89">
        <v>0</v>
      </c>
      <c r="H177" s="24" t="s">
        <v>234</v>
      </c>
      <c r="I177" s="24" t="s">
        <v>234</v>
      </c>
      <c r="J177" s="24" t="s">
        <v>234</v>
      </c>
      <c r="K177" s="24" t="s">
        <v>234</v>
      </c>
    </row>
    <row r="178" spans="1:11" ht="20.25" x14ac:dyDescent="0.2">
      <c r="A178" s="84" t="s">
        <v>215</v>
      </c>
      <c r="B178" s="24" t="s">
        <v>234</v>
      </c>
      <c r="C178" s="24" t="s">
        <v>234</v>
      </c>
      <c r="D178" s="24" t="s">
        <v>234</v>
      </c>
      <c r="E178" s="24" t="s">
        <v>234</v>
      </c>
      <c r="F178" s="87">
        <v>10</v>
      </c>
      <c r="G178" s="89">
        <v>10.246107483676544</v>
      </c>
      <c r="H178" s="24" t="s">
        <v>234</v>
      </c>
      <c r="I178" s="24" t="s">
        <v>234</v>
      </c>
      <c r="J178" s="24" t="s">
        <v>234</v>
      </c>
      <c r="K178" s="24" t="s">
        <v>234</v>
      </c>
    </row>
    <row r="179" spans="1:11" ht="20.25" x14ac:dyDescent="0.2">
      <c r="A179" s="84" t="s">
        <v>216</v>
      </c>
      <c r="B179" s="24" t="s">
        <v>234</v>
      </c>
      <c r="C179" s="24" t="s">
        <v>234</v>
      </c>
      <c r="D179" s="24" t="s">
        <v>234</v>
      </c>
      <c r="E179" s="24" t="s">
        <v>234</v>
      </c>
      <c r="F179" s="87">
        <v>1</v>
      </c>
      <c r="G179" s="89">
        <v>1.0045203415369162</v>
      </c>
      <c r="H179" s="24" t="s">
        <v>234</v>
      </c>
      <c r="I179" s="24" t="s">
        <v>234</v>
      </c>
      <c r="J179" s="24" t="s">
        <v>234</v>
      </c>
      <c r="K179" s="24" t="s">
        <v>234</v>
      </c>
    </row>
    <row r="180" spans="1:11" ht="16.5" x14ac:dyDescent="0.2">
      <c r="A180" s="76" t="s">
        <v>193</v>
      </c>
      <c r="B180" s="24" t="s">
        <v>234</v>
      </c>
      <c r="C180" s="24" t="s">
        <v>234</v>
      </c>
      <c r="D180" s="85">
        <f t="shared" ref="D180:G180" si="4">SUM(D158:D179)</f>
        <v>1332</v>
      </c>
      <c r="E180" s="85">
        <f t="shared" si="4"/>
        <v>1027.1220492214968</v>
      </c>
      <c r="F180" s="85">
        <f t="shared" si="4"/>
        <v>131920</v>
      </c>
      <c r="G180" s="85">
        <f t="shared" si="4"/>
        <v>210951.5821195379</v>
      </c>
      <c r="H180" s="24" t="s">
        <v>234</v>
      </c>
      <c r="I180" s="24" t="s">
        <v>234</v>
      </c>
      <c r="J180" s="24" t="s">
        <v>234</v>
      </c>
      <c r="K180" s="24" t="s">
        <v>234</v>
      </c>
    </row>
    <row r="181" spans="1:11" x14ac:dyDescent="0.2">
      <c r="A181" t="s">
        <v>237</v>
      </c>
    </row>
    <row r="186" spans="1:11" x14ac:dyDescent="0.2">
      <c r="A186" t="s">
        <v>259</v>
      </c>
      <c r="K186" t="s">
        <v>258</v>
      </c>
    </row>
    <row r="187" spans="1:11" ht="15.75" x14ac:dyDescent="0.25">
      <c r="A187" s="21" t="s">
        <v>75</v>
      </c>
      <c r="B187" s="21"/>
      <c r="C187" s="131" t="s">
        <v>103</v>
      </c>
      <c r="D187" s="131"/>
      <c r="I187" s="107" t="s">
        <v>233</v>
      </c>
      <c r="K187" t="s">
        <v>77</v>
      </c>
    </row>
    <row r="188" spans="1:11" x14ac:dyDescent="0.2">
      <c r="A188" s="132" t="s">
        <v>66</v>
      </c>
      <c r="B188" s="134" t="s">
        <v>50</v>
      </c>
      <c r="C188" s="135"/>
      <c r="D188" s="134" t="s">
        <v>67</v>
      </c>
      <c r="E188" s="135"/>
      <c r="F188" s="134" t="s">
        <v>68</v>
      </c>
      <c r="G188" s="135"/>
      <c r="H188" s="134" t="s">
        <v>69</v>
      </c>
      <c r="I188" s="135"/>
      <c r="J188" s="134" t="s">
        <v>70</v>
      </c>
      <c r="K188" s="135"/>
    </row>
    <row r="189" spans="1:11" x14ac:dyDescent="0.2">
      <c r="A189" s="133"/>
      <c r="B189" s="55" t="s">
        <v>71</v>
      </c>
      <c r="C189" s="55" t="s">
        <v>72</v>
      </c>
      <c r="D189" s="55" t="s">
        <v>73</v>
      </c>
      <c r="E189" s="55" t="s">
        <v>72</v>
      </c>
      <c r="F189" s="55" t="s">
        <v>71</v>
      </c>
      <c r="G189" s="55" t="s">
        <v>72</v>
      </c>
      <c r="H189" s="55" t="s">
        <v>71</v>
      </c>
      <c r="I189" s="55" t="s">
        <v>72</v>
      </c>
      <c r="J189" s="55" t="s">
        <v>71</v>
      </c>
      <c r="K189" s="55" t="s">
        <v>72</v>
      </c>
    </row>
    <row r="190" spans="1:11" ht="24.75" x14ac:dyDescent="0.2">
      <c r="A190" s="18" t="s">
        <v>81</v>
      </c>
      <c r="B190" s="24" t="s">
        <v>234</v>
      </c>
      <c r="C190" s="24" t="s">
        <v>234</v>
      </c>
      <c r="D190" s="90">
        <v>319739.34369399998</v>
      </c>
      <c r="E190" s="90">
        <v>946667.50394469709</v>
      </c>
      <c r="F190" s="90">
        <v>39863.699454000023</v>
      </c>
      <c r="G190" s="90">
        <v>83007.408489458889</v>
      </c>
      <c r="H190" s="90">
        <v>5060.7126499999995</v>
      </c>
      <c r="I190" s="90">
        <v>20208.384795795395</v>
      </c>
      <c r="J190" s="24" t="s">
        <v>234</v>
      </c>
      <c r="K190" s="24" t="s">
        <v>234</v>
      </c>
    </row>
    <row r="191" spans="1:11" ht="24.75" x14ac:dyDescent="0.2">
      <c r="A191" s="18" t="s">
        <v>217</v>
      </c>
      <c r="B191" s="24" t="s">
        <v>234</v>
      </c>
      <c r="C191" s="24" t="s">
        <v>234</v>
      </c>
      <c r="D191" s="90">
        <v>21835.223389999999</v>
      </c>
      <c r="E191" s="90">
        <v>216019.15507350201</v>
      </c>
      <c r="F191" s="90">
        <v>18302.846990000002</v>
      </c>
      <c r="G191" s="90">
        <v>55131.435668629383</v>
      </c>
      <c r="H191" s="90">
        <v>3852.3535700000002</v>
      </c>
      <c r="I191" s="90">
        <v>68454.092407381846</v>
      </c>
      <c r="J191" s="24" t="s">
        <v>234</v>
      </c>
      <c r="K191" s="24" t="s">
        <v>234</v>
      </c>
    </row>
    <row r="192" spans="1:11" ht="24.75" x14ac:dyDescent="0.2">
      <c r="A192" s="18" t="s">
        <v>80</v>
      </c>
      <c r="B192" s="24" t="s">
        <v>234</v>
      </c>
      <c r="C192" s="24" t="s">
        <v>234</v>
      </c>
      <c r="D192" s="90">
        <v>152543.86530800007</v>
      </c>
      <c r="E192" s="90">
        <v>500144.36998488498</v>
      </c>
      <c r="F192" s="90">
        <v>1137.9736719999999</v>
      </c>
      <c r="G192" s="90">
        <v>4901.6449586058425</v>
      </c>
      <c r="H192" s="90">
        <v>12087.590280000002</v>
      </c>
      <c r="I192" s="90">
        <v>41605.465990002194</v>
      </c>
      <c r="J192" s="24" t="s">
        <v>234</v>
      </c>
      <c r="K192" s="24" t="s">
        <v>234</v>
      </c>
    </row>
    <row r="193" spans="1:11" ht="24.75" x14ac:dyDescent="0.2">
      <c r="A193" s="18" t="s">
        <v>218</v>
      </c>
      <c r="B193" s="24" t="s">
        <v>234</v>
      </c>
      <c r="C193" s="24" t="s">
        <v>234</v>
      </c>
      <c r="D193" s="90">
        <v>17726.393149999993</v>
      </c>
      <c r="E193" s="90">
        <v>135120.0182028611</v>
      </c>
      <c r="F193" s="90">
        <v>575.45657000000006</v>
      </c>
      <c r="G193" s="90">
        <v>3044.7212068522667</v>
      </c>
      <c r="H193" s="90">
        <v>4654.7445800000005</v>
      </c>
      <c r="I193" s="90">
        <v>40763.610381142469</v>
      </c>
      <c r="J193" s="24" t="s">
        <v>234</v>
      </c>
      <c r="K193" s="24" t="s">
        <v>234</v>
      </c>
    </row>
    <row r="194" spans="1:11" ht="24.75" x14ac:dyDescent="0.2">
      <c r="A194" s="18" t="s">
        <v>219</v>
      </c>
      <c r="B194" s="24" t="s">
        <v>234</v>
      </c>
      <c r="C194" s="24" t="s">
        <v>234</v>
      </c>
      <c r="D194" s="90">
        <v>2514.1872399999997</v>
      </c>
      <c r="E194" s="90">
        <v>14467.555353085307</v>
      </c>
      <c r="F194" s="90">
        <v>5174.6296229999989</v>
      </c>
      <c r="G194" s="90">
        <v>13942.556954021858</v>
      </c>
      <c r="H194" s="90">
        <v>472.86831000000001</v>
      </c>
      <c r="I194" s="90">
        <v>2366.5929541996816</v>
      </c>
      <c r="J194" s="24" t="s">
        <v>234</v>
      </c>
      <c r="K194" s="24" t="s">
        <v>234</v>
      </c>
    </row>
    <row r="195" spans="1:11" ht="24.75" x14ac:dyDescent="0.2">
      <c r="A195" s="18" t="s">
        <v>88</v>
      </c>
      <c r="B195" s="24" t="s">
        <v>234</v>
      </c>
      <c r="C195" s="24" t="s">
        <v>234</v>
      </c>
      <c r="D195" s="90">
        <v>134565.48939999999</v>
      </c>
      <c r="E195" s="90">
        <v>163826.24287654864</v>
      </c>
      <c r="F195" s="90">
        <v>313.14400000000001</v>
      </c>
      <c r="G195" s="90">
        <v>504.02313726265089</v>
      </c>
      <c r="H195" s="90">
        <v>0</v>
      </c>
      <c r="I195" s="90">
        <v>0</v>
      </c>
      <c r="J195" s="24" t="s">
        <v>234</v>
      </c>
      <c r="K195" s="24" t="s">
        <v>234</v>
      </c>
    </row>
    <row r="196" spans="1:11" ht="24.75" x14ac:dyDescent="0.2">
      <c r="A196" s="18" t="s">
        <v>220</v>
      </c>
      <c r="B196" s="24" t="s">
        <v>234</v>
      </c>
      <c r="C196" s="24" t="s">
        <v>234</v>
      </c>
      <c r="D196" s="91">
        <v>35409.051250000011</v>
      </c>
      <c r="E196" s="91">
        <v>80345.866116061763</v>
      </c>
      <c r="F196" s="91">
        <v>216.17100000000002</v>
      </c>
      <c r="G196" s="91">
        <v>755.36602714824915</v>
      </c>
      <c r="H196" s="91">
        <v>834.45699999999999</v>
      </c>
      <c r="I196" s="91">
        <v>3146.5282250894097</v>
      </c>
      <c r="J196" s="24" t="s">
        <v>234</v>
      </c>
      <c r="K196" s="24" t="s">
        <v>234</v>
      </c>
    </row>
    <row r="197" spans="1:11" ht="24.75" x14ac:dyDescent="0.2">
      <c r="A197" s="18" t="s">
        <v>221</v>
      </c>
      <c r="B197" s="24" t="s">
        <v>234</v>
      </c>
      <c r="C197" s="24" t="s">
        <v>234</v>
      </c>
      <c r="D197" s="90">
        <v>935.86800000000005</v>
      </c>
      <c r="E197" s="90">
        <v>25637.844687913712</v>
      </c>
      <c r="F197" s="90">
        <v>170.97488000000001</v>
      </c>
      <c r="G197" s="90">
        <v>2532.4965916500378</v>
      </c>
      <c r="H197" s="90">
        <v>83.15</v>
      </c>
      <c r="I197" s="90">
        <v>2334.1811562703779</v>
      </c>
      <c r="J197" s="24" t="s">
        <v>234</v>
      </c>
      <c r="K197" s="24" t="s">
        <v>234</v>
      </c>
    </row>
    <row r="198" spans="1:11" ht="24.75" x14ac:dyDescent="0.2">
      <c r="A198" s="18" t="s">
        <v>222</v>
      </c>
      <c r="B198" s="24" t="s">
        <v>234</v>
      </c>
      <c r="C198" s="24" t="s">
        <v>234</v>
      </c>
      <c r="D198" s="90">
        <v>2507.0201999999999</v>
      </c>
      <c r="E198" s="90">
        <v>10180.698861413533</v>
      </c>
      <c r="F198" s="90">
        <v>192.54465200000001</v>
      </c>
      <c r="G198" s="90">
        <v>433.07008357866903</v>
      </c>
      <c r="H198" s="90">
        <v>44.534999999999997</v>
      </c>
      <c r="I198" s="90">
        <v>254.86840953547667</v>
      </c>
      <c r="J198" s="24" t="s">
        <v>234</v>
      </c>
      <c r="K198" s="24" t="s">
        <v>234</v>
      </c>
    </row>
    <row r="199" spans="1:11" ht="24.75" x14ac:dyDescent="0.2">
      <c r="A199" s="19" t="s">
        <v>223</v>
      </c>
      <c r="B199" s="24" t="s">
        <v>234</v>
      </c>
      <c r="C199" s="24" t="s">
        <v>234</v>
      </c>
      <c r="D199" s="92">
        <v>3.4159999999999995</v>
      </c>
      <c r="E199" s="92">
        <v>584.94161348323541</v>
      </c>
      <c r="F199" s="92">
        <v>0.17100000000000001</v>
      </c>
      <c r="G199" s="92">
        <v>0.46857402540949633</v>
      </c>
      <c r="H199" s="92">
        <v>4.6857402540949631E-4</v>
      </c>
      <c r="I199" s="92">
        <v>0</v>
      </c>
      <c r="J199" s="24" t="s">
        <v>234</v>
      </c>
      <c r="K199" s="24" t="s">
        <v>234</v>
      </c>
    </row>
    <row r="200" spans="1:11" ht="24.75" x14ac:dyDescent="0.25">
      <c r="A200" s="20" t="s">
        <v>46</v>
      </c>
      <c r="B200" s="24" t="s">
        <v>234</v>
      </c>
      <c r="C200" s="24" t="s">
        <v>234</v>
      </c>
      <c r="D200" s="93">
        <f t="shared" ref="D200:H200" si="5">SUM(D190:D199)</f>
        <v>687779.85763200012</v>
      </c>
      <c r="E200" s="93">
        <v>2092994.1967144513</v>
      </c>
      <c r="F200" s="93">
        <f t="shared" si="5"/>
        <v>65947.61184100002</v>
      </c>
      <c r="G200" s="93">
        <v>164253.19169123328</v>
      </c>
      <c r="H200" s="93">
        <f t="shared" si="5"/>
        <v>27090.411858574029</v>
      </c>
      <c r="I200" s="93">
        <v>179133.72431941685</v>
      </c>
      <c r="J200" s="24" t="s">
        <v>234</v>
      </c>
      <c r="K200" s="24" t="s">
        <v>234</v>
      </c>
    </row>
    <row r="201" spans="1:11" x14ac:dyDescent="0.2">
      <c r="A201" t="s">
        <v>237</v>
      </c>
    </row>
  </sheetData>
  <mergeCells count="57">
    <mergeCell ref="A138:A139"/>
    <mergeCell ref="B138:C138"/>
    <mergeCell ref="D138:E138"/>
    <mergeCell ref="F138:G138"/>
    <mergeCell ref="H107:I107"/>
    <mergeCell ref="C126:D126"/>
    <mergeCell ref="A127:A128"/>
    <mergeCell ref="B127:C127"/>
    <mergeCell ref="D127:E127"/>
    <mergeCell ref="F127:G127"/>
    <mergeCell ref="H127:I127"/>
    <mergeCell ref="A107:A108"/>
    <mergeCell ref="B107:C107"/>
    <mergeCell ref="C5:D5"/>
    <mergeCell ref="F32:G32"/>
    <mergeCell ref="H32:I32"/>
    <mergeCell ref="J32:K32"/>
    <mergeCell ref="H138:I138"/>
    <mergeCell ref="J138:K138"/>
    <mergeCell ref="C137:D137"/>
    <mergeCell ref="J107:K107"/>
    <mergeCell ref="J127:K127"/>
    <mergeCell ref="C106:D106"/>
    <mergeCell ref="F107:G107"/>
    <mergeCell ref="H54:I54"/>
    <mergeCell ref="J54:K54"/>
    <mergeCell ref="F6:G6"/>
    <mergeCell ref="H6:I6"/>
    <mergeCell ref="J6:K6"/>
    <mergeCell ref="A6:A7"/>
    <mergeCell ref="B6:C6"/>
    <mergeCell ref="D6:E6"/>
    <mergeCell ref="C31:D31"/>
    <mergeCell ref="A32:A33"/>
    <mergeCell ref="B32:C32"/>
    <mergeCell ref="D32:E32"/>
    <mergeCell ref="H188:I188"/>
    <mergeCell ref="J188:K188"/>
    <mergeCell ref="L54:L55"/>
    <mergeCell ref="C53:D53"/>
    <mergeCell ref="A54:A55"/>
    <mergeCell ref="B54:C54"/>
    <mergeCell ref="D54:E54"/>
    <mergeCell ref="F54:G54"/>
    <mergeCell ref="C155:D155"/>
    <mergeCell ref="A156:A157"/>
    <mergeCell ref="B156:C156"/>
    <mergeCell ref="D156:E156"/>
    <mergeCell ref="F156:G156"/>
    <mergeCell ref="H156:I156"/>
    <mergeCell ref="J156:K156"/>
    <mergeCell ref="D107:E107"/>
    <mergeCell ref="C187:D187"/>
    <mergeCell ref="A188:A189"/>
    <mergeCell ref="B188:C188"/>
    <mergeCell ref="D188:E188"/>
    <mergeCell ref="F188:G188"/>
  </mergeCells>
  <conditionalFormatting sqref="F57:I57 F59:I59 F56:G56 F62:I63 F60:G60 F68:I68 F65:G67 F70:I73 F75:I77 F81:I81 F78:G80 F85:I85 F83:G83 F88:I89 F91:I91 F90:G90 F93:I97">
    <cfRule type="cellIs" dxfId="0" priority="3" stopIfTrue="1" operator="equal">
      <formula>0</formula>
    </cfRule>
  </conditionalFormatting>
  <hyperlinks>
    <hyperlink ref="L96" r:id="rId1" display="http://www.fishbase.org/summary/dicentrarchus-labrax.html" xr:uid="{00000000-0004-0000-0300-000000000000}"/>
    <hyperlink ref="A140" r:id="rId2" location="030111" display="http://www.customs.gov.lb/customs/Tariffs/National/hs4_hs6.asp?hs2_cd=03&amp;hs=030111 - 030111" xr:uid="{00000000-0004-0000-0300-000001000000}"/>
    <hyperlink ref="A141" r:id="rId3" location="030211" display="http://www.customs.gov.lb/customs/Tariffs/National/hs4_hs6.asp?hs2_cd=03&amp;hs=030211 - 030211" xr:uid="{00000000-0004-0000-0300-000002000000}"/>
    <hyperlink ref="A142" r:id="rId4" location="030311" display="http://www.customs.gov.lb/customs/Tariffs/National/hs4_hs6.asp?hs2_cd=03&amp;hs=030311 - 030311" xr:uid="{00000000-0004-0000-0300-000003000000}"/>
    <hyperlink ref="A143" r:id="rId5" location="030432" display="http://www.customs.gov.lb/customs/Tariffs/National/hs4_hs6.asp?hs2_cd=03&amp;hs=030432 - 030432" xr:uid="{00000000-0004-0000-0300-000004000000}"/>
    <hyperlink ref="A144" r:id="rId6" location="030510" display="http://www.customs.gov.lb/customs/Tariffs/National/hs4_hs6.asp?hs2_cd=03&amp;hs=030510 - 030510" xr:uid="{00000000-0004-0000-0300-000005000000}"/>
    <hyperlink ref="A145" r:id="rId7" location="030611" display="http://www.customs.gov.lb/customs/Tariffs/National/hs4_hs6.asp?hs2_cd=03&amp;hs=030611 - 030611" xr:uid="{00000000-0004-0000-0300-000006000000}"/>
    <hyperlink ref="A146" r:id="rId8" location="030711" display="http://www.customs.gov.lb/customs/Tariffs/National/hs4_hs6.asp?hs2_cd=03&amp;hs=030711 - 030711" xr:uid="{00000000-0004-0000-0300-000007000000}"/>
    <hyperlink ref="A147" r:id="rId9" location="030821" display="http://www.customs.gov.lb/customs/Tariffs/National/hs4_hs6.asp?hs2_cd=03&amp;hs=030821 - 030821" xr:uid="{00000000-0004-0000-0300-000008000000}"/>
  </hyperlinks>
  <pageMargins left="0.7" right="0.7" top="0.75" bottom="0.75" header="0.3" footer="0.3"/>
  <pageSetup paperSize="9" orientation="portrait" verticalDpi="0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ج 113 المتاح للاستهلاك 2015</vt:lpstr>
      <vt:lpstr>ج 114 المتاح للاستهلاك 2016</vt:lpstr>
      <vt:lpstr>ج 115 المتاح للاستهلاك 2017</vt:lpstr>
      <vt:lpstr>ج116-123المتاح للاستهلاك اصناف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Tarek.D</dc:creator>
  <cp:lastModifiedBy>Salah AlAwad</cp:lastModifiedBy>
  <dcterms:created xsi:type="dcterms:W3CDTF">2018-12-03T07:55:05Z</dcterms:created>
  <dcterms:modified xsi:type="dcterms:W3CDTF">2021-06-16T07:18:17Z</dcterms:modified>
</cp:coreProperties>
</file>